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OneDrive - Općina Plitvička Jezera\Radna površina\FI 01.01.-31.12.2025\JVP\"/>
    </mc:Choice>
  </mc:AlternateContent>
  <xr:revisionPtr revIDLastSave="0" documentId="13_ncr:1_{E8348DEC-26DF-44CC-89E8-D0B3C3BF5D3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H1541" i="1"/>
  <c r="C1542" i="1"/>
  <c r="D1542" i="1"/>
  <c r="C1543" i="1"/>
  <c r="J1543" i="1" s="1"/>
  <c r="D1543" i="1"/>
  <c r="G1543" i="1"/>
  <c r="H1543" i="1"/>
  <c r="C1544" i="1"/>
  <c r="D1544" i="1"/>
  <c r="C1545" i="1"/>
  <c r="J1545" i="1" s="1"/>
  <c r="D1545" i="1"/>
  <c r="G1545" i="1"/>
  <c r="H1545" i="1"/>
  <c r="C1546" i="1"/>
  <c r="D1546" i="1"/>
  <c r="C1548" i="1"/>
  <c r="D1548" i="1"/>
  <c r="H1548" i="1" s="1"/>
  <c r="G1548" i="1"/>
  <c r="I1548" i="1" s="1"/>
  <c r="J1548" i="1"/>
  <c r="C1549" i="1"/>
  <c r="D1549" i="1"/>
  <c r="H1549" i="1"/>
  <c r="C1550" i="1"/>
  <c r="D1550" i="1"/>
  <c r="H1550" i="1" s="1"/>
  <c r="G1550" i="1"/>
  <c r="I1550" i="1" s="1"/>
  <c r="J1550" i="1"/>
  <c r="C1551" i="1"/>
  <c r="D1551" i="1"/>
  <c r="H1551" i="1"/>
  <c r="C1552" i="1"/>
  <c r="D1552" i="1"/>
  <c r="H1552" i="1" s="1"/>
  <c r="G1552" i="1"/>
  <c r="I1552" i="1" s="1"/>
  <c r="J1552" i="1"/>
  <c r="C1553" i="1"/>
  <c r="D1553" i="1"/>
  <c r="H1553" i="1"/>
  <c r="C1554" i="1"/>
  <c r="D1554" i="1"/>
  <c r="H1554" i="1" s="1"/>
  <c r="G1554" i="1"/>
  <c r="I1554" i="1" s="1"/>
  <c r="J1554" i="1"/>
  <c r="C1557" i="1"/>
  <c r="D1557" i="1"/>
  <c r="H1557" i="1"/>
  <c r="C1558" i="1"/>
  <c r="D1558" i="1"/>
  <c r="H1558" i="1" s="1"/>
  <c r="G1558" i="1"/>
  <c r="I1558" i="1" s="1"/>
  <c r="J1558" i="1"/>
  <c r="C1559" i="1"/>
  <c r="D1559" i="1"/>
  <c r="H1559" i="1"/>
  <c r="C1560" i="1"/>
  <c r="D1560" i="1"/>
  <c r="H1560" i="1" s="1"/>
  <c r="G1560" i="1"/>
  <c r="I1560" i="1" s="1"/>
  <c r="J1560" i="1"/>
  <c r="C1561" i="1"/>
  <c r="D1561" i="1"/>
  <c r="H1561" i="1"/>
  <c r="C1562" i="1"/>
  <c r="D1562" i="1"/>
  <c r="H1562" i="1" s="1"/>
  <c r="G1562" i="1"/>
  <c r="I1562" i="1" s="1"/>
  <c r="J1562" i="1"/>
  <c r="C1564" i="1"/>
  <c r="D1564" i="1"/>
  <c r="C1565" i="1"/>
  <c r="D1565" i="1"/>
  <c r="H1565" i="1" s="1"/>
  <c r="C1566" i="1"/>
  <c r="D1566" i="1"/>
  <c r="C1567" i="1"/>
  <c r="D1567" i="1"/>
  <c r="H1567" i="1" s="1"/>
  <c r="C1568" i="1"/>
  <c r="D1568" i="1"/>
  <c r="C1569" i="1"/>
  <c r="D1569" i="1"/>
  <c r="H1569" i="1" s="1"/>
  <c r="C1570" i="1"/>
  <c r="D1570" i="1"/>
  <c r="C1573" i="1"/>
  <c r="D1573" i="1"/>
  <c r="H1573" i="1" s="1"/>
  <c r="C1574" i="1"/>
  <c r="D1574" i="1"/>
  <c r="C1575" i="1"/>
  <c r="D1575" i="1"/>
  <c r="H1575" i="1" s="1"/>
  <c r="C1576" i="1"/>
  <c r="D1576" i="1"/>
  <c r="C1578" i="1"/>
  <c r="D1578" i="1"/>
  <c r="H1578" i="1" s="1"/>
  <c r="G1578" i="1"/>
  <c r="I1578" i="1" s="1"/>
  <c r="J1578" i="1"/>
  <c r="C1579" i="1"/>
  <c r="D1579" i="1"/>
  <c r="H1579" i="1"/>
  <c r="C1580" i="1"/>
  <c r="D1580" i="1"/>
  <c r="H1580" i="1" s="1"/>
  <c r="G1580" i="1"/>
  <c r="I1580" i="1" s="1"/>
  <c r="J1580" i="1"/>
  <c r="C1581" i="1"/>
  <c r="D1581" i="1"/>
  <c r="H1581" i="1"/>
  <c r="C1582" i="1"/>
  <c r="G1582" i="1"/>
  <c r="H1582" i="1"/>
  <c r="C1584" i="1"/>
  <c r="C1586" i="1"/>
  <c r="G1586" i="1"/>
  <c r="H1586" i="1"/>
  <c r="C1587" i="1"/>
  <c r="G1587" i="1" s="1"/>
  <c r="H1587" i="1"/>
  <c r="C1588" i="1"/>
  <c r="C1589" i="1"/>
  <c r="H1589" i="1" s="1"/>
  <c r="G1589" i="1"/>
  <c r="C1590" i="1"/>
  <c r="G1590" i="1"/>
  <c r="H1590" i="1"/>
  <c r="C1591" i="1"/>
  <c r="G1591" i="1" s="1"/>
  <c r="H1591" i="1"/>
  <c r="C1592" i="1"/>
  <c r="C1593" i="1"/>
  <c r="H1593" i="1" s="1"/>
  <c r="G1593" i="1"/>
  <c r="C1594" i="1"/>
  <c r="G1594" i="1"/>
  <c r="H1594" i="1"/>
  <c r="C1596" i="1"/>
  <c r="C1597" i="1"/>
  <c r="G1597" i="1"/>
  <c r="H1597" i="1"/>
  <c r="C1598" i="1"/>
  <c r="G1598" i="1"/>
  <c r="H1598" i="1"/>
  <c r="C1599" i="1"/>
  <c r="G1599" i="1" s="1"/>
  <c r="H1599" i="1"/>
  <c r="C1600" i="1"/>
  <c r="H1600" i="1" s="1"/>
  <c r="G1600" i="1"/>
  <c r="C1601" i="1"/>
  <c r="H1601" i="1" s="1"/>
  <c r="G1601" i="1"/>
  <c r="C1603" i="1"/>
  <c r="C1605" i="1"/>
  <c r="C1606" i="1"/>
  <c r="G1606" i="1"/>
  <c r="H1606" i="1"/>
  <c r="C1607" i="1"/>
  <c r="G1607" i="1" s="1"/>
  <c r="H1607" i="1"/>
  <c r="C1608" i="1"/>
  <c r="C1609" i="1"/>
  <c r="G1609" i="1"/>
  <c r="H1609" i="1"/>
  <c r="C1610" i="1"/>
  <c r="G1610" i="1"/>
  <c r="H1610" i="1"/>
  <c r="C1611" i="1"/>
  <c r="C1612" i="1"/>
  <c r="H1612" i="1" s="1"/>
  <c r="G1612" i="1"/>
  <c r="C1613" i="1"/>
  <c r="C1615" i="1"/>
  <c r="G1615" i="1" s="1"/>
  <c r="H1615" i="1"/>
  <c r="C1616" i="1"/>
  <c r="H1616" i="1" s="1"/>
  <c r="G1616" i="1"/>
  <c r="C1617" i="1"/>
  <c r="G1617" i="1"/>
  <c r="H1617" i="1"/>
  <c r="C1618" i="1"/>
  <c r="G1618" i="1"/>
  <c r="H1618" i="1"/>
  <c r="C1619" i="1"/>
  <c r="G1619" i="1" s="1"/>
  <c r="H1619" i="1"/>
  <c r="C1620" i="1"/>
  <c r="H1620" i="1" s="1"/>
  <c r="G1620" i="1"/>
  <c r="C1624" i="1"/>
  <c r="H1624" i="1" s="1"/>
  <c r="G1624" i="1"/>
  <c r="C1625" i="1"/>
  <c r="C1626" i="1"/>
  <c r="G1626" i="1"/>
  <c r="H1626" i="1"/>
  <c r="C1627" i="1"/>
  <c r="G1627" i="1" s="1"/>
  <c r="H1627" i="1"/>
  <c r="C1630" i="1"/>
  <c r="G1630" i="1"/>
  <c r="H1630" i="1"/>
  <c r="C1631" i="1"/>
  <c r="C1632" i="1"/>
  <c r="H1632" i="1" s="1"/>
  <c r="G1632" i="1"/>
  <c r="C1633" i="1"/>
  <c r="C1635" i="1"/>
  <c r="G1635" i="1"/>
  <c r="H1635" i="1"/>
  <c r="C1636" i="1"/>
  <c r="G1636" i="1"/>
  <c r="H1636" i="1"/>
  <c r="C1637" i="1"/>
  <c r="C1638" i="1"/>
  <c r="H1638" i="1" s="1"/>
  <c r="G1638" i="1"/>
  <c r="C1640" i="1"/>
  <c r="G1640" i="1"/>
  <c r="H1640" i="1"/>
  <c r="C1641" i="1"/>
  <c r="C1642" i="1"/>
  <c r="H1642" i="1" s="1"/>
  <c r="G1642" i="1"/>
  <c r="C1643" i="1"/>
  <c r="G1643" i="1"/>
  <c r="H1643" i="1"/>
  <c r="C1645" i="1"/>
  <c r="C1646" i="1"/>
  <c r="H1646" i="1" s="1"/>
  <c r="G1646" i="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H1658" i="1" s="1"/>
  <c r="G1658" i="1"/>
  <c r="C1660" i="1"/>
  <c r="G1660" i="1"/>
  <c r="H1660" i="1"/>
  <c r="C1661" i="1"/>
  <c r="C1662" i="1"/>
  <c r="H1662" i="1" s="1"/>
  <c r="G1662" i="1"/>
  <c r="C1663" i="1"/>
  <c r="G1663" i="1"/>
  <c r="H1663" i="1"/>
  <c r="C1665" i="1"/>
  <c r="C1666" i="1"/>
  <c r="H1666" i="1" s="1"/>
  <c r="G1666" i="1"/>
  <c r="C1667" i="1"/>
  <c r="G1667" i="1"/>
  <c r="H1667" i="1"/>
  <c r="C1668" i="1"/>
  <c r="G1668" i="1"/>
  <c r="H1668" i="1"/>
  <c r="C1670" i="1"/>
  <c r="H1670" i="1" s="1"/>
  <c r="G1670" i="1"/>
  <c r="C1671" i="1"/>
  <c r="G1671" i="1"/>
  <c r="H1671" i="1"/>
  <c r="C1672" i="1"/>
  <c r="G1672" i="1"/>
  <c r="H1672" i="1"/>
  <c r="C1673" i="1"/>
  <c r="C1675" i="1"/>
  <c r="G1675" i="1"/>
  <c r="H1675" i="1"/>
  <c r="C1676" i="1"/>
  <c r="G1676" i="1"/>
  <c r="H1676" i="1"/>
  <c r="C1677" i="1"/>
  <c r="C1678" i="1"/>
  <c r="H1678" i="1" s="1"/>
  <c r="G1678" i="1"/>
  <c r="C1679" i="1"/>
  <c r="G1679" i="1"/>
  <c r="H1679" i="1"/>
  <c r="C1680" i="1"/>
  <c r="G1680" i="1"/>
  <c r="H1680" i="1"/>
  <c r="C1682" i="1"/>
  <c r="H1682" i="1" s="1"/>
  <c r="G1682" i="1"/>
  <c r="C1683" i="1"/>
  <c r="G1683" i="1"/>
  <c r="H1683" i="1"/>
  <c r="C1684" i="1"/>
  <c r="G1684" i="1"/>
  <c r="H1684" i="1"/>
  <c r="C1685" i="1"/>
  <c r="C1686" i="1"/>
  <c r="H1686" i="1" s="1"/>
  <c r="J1478" i="9"/>
  <c r="L1478" i="9"/>
  <c r="F348" i="9"/>
  <c r="F347" i="9" s="1"/>
  <c r="F346" i="9"/>
  <c r="F345" i="9"/>
  <c r="F344" i="9"/>
  <c r="F343" i="9"/>
  <c r="F342" i="9" s="1"/>
  <c r="M341" i="9"/>
  <c r="L341" i="9"/>
  <c r="F341" i="9" s="1"/>
  <c r="E341" i="9"/>
  <c r="B341" i="9" s="1"/>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H324" i="9"/>
  <c r="G324" i="9"/>
  <c r="F324" i="9"/>
  <c r="E324" i="9"/>
  <c r="B324" i="9" s="1"/>
  <c r="H323" i="9"/>
  <c r="G323" i="9"/>
  <c r="F323" i="9"/>
  <c r="E323" i="9"/>
  <c r="B323" i="9" s="1"/>
  <c r="H322" i="9"/>
  <c r="G322" i="9"/>
  <c r="F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E288" i="9"/>
  <c r="M287" i="9"/>
  <c r="F287" i="9" s="1"/>
  <c r="L287" i="9"/>
  <c r="E287" i="9"/>
  <c r="M286" i="9"/>
  <c r="L286" i="9"/>
  <c r="F286" i="9"/>
  <c r="E286" i="9"/>
  <c r="B286" i="9" s="1"/>
  <c r="M285" i="9"/>
  <c r="L285" i="9"/>
  <c r="F285" i="9" s="1"/>
  <c r="E285" i="9"/>
  <c r="M284" i="9"/>
  <c r="L284" i="9"/>
  <c r="F284" i="9" s="1"/>
  <c r="B284" i="9" s="1"/>
  <c r="E284" i="9"/>
  <c r="M283" i="9"/>
  <c r="L283" i="9"/>
  <c r="F283" i="9" s="1"/>
  <c r="E283" i="9"/>
  <c r="B283" i="9" s="1"/>
  <c r="M282" i="9"/>
  <c r="L282" i="9"/>
  <c r="F282" i="9"/>
  <c r="E282" i="9"/>
  <c r="B282" i="9" s="1"/>
  <c r="M281" i="9"/>
  <c r="L281" i="9"/>
  <c r="F281" i="9" s="1"/>
  <c r="B281" i="9" s="1"/>
  <c r="E281" i="9"/>
  <c r="M280" i="9"/>
  <c r="L280" i="9"/>
  <c r="E280" i="9"/>
  <c r="M279" i="9"/>
  <c r="L279" i="9"/>
  <c r="F279" i="9" s="1"/>
  <c r="E279" i="9"/>
  <c r="B279" i="9" s="1"/>
  <c r="M278" i="9"/>
  <c r="L278" i="9"/>
  <c r="F278" i="9"/>
  <c r="E278" i="9"/>
  <c r="B278" i="9" s="1"/>
  <c r="M277" i="9"/>
  <c r="L277" i="9"/>
  <c r="F277" i="9" s="1"/>
  <c r="E277" i="9"/>
  <c r="M276" i="9"/>
  <c r="L276" i="9"/>
  <c r="E276" i="9"/>
  <c r="M275" i="9"/>
  <c r="L275" i="9"/>
  <c r="F275" i="9" s="1"/>
  <c r="E275" i="9"/>
  <c r="B275" i="9" s="1"/>
  <c r="M274" i="9"/>
  <c r="L274" i="9"/>
  <c r="F274" i="9"/>
  <c r="E274" i="9"/>
  <c r="B274" i="9" s="1"/>
  <c r="M273" i="9"/>
  <c r="L273" i="9"/>
  <c r="F273" i="9" s="1"/>
  <c r="B273" i="9" s="1"/>
  <c r="E273" i="9"/>
  <c r="M272" i="9"/>
  <c r="L272" i="9"/>
  <c r="E272" i="9"/>
  <c r="M271" i="9"/>
  <c r="L271" i="9"/>
  <c r="F271" i="9" s="1"/>
  <c r="E271" i="9"/>
  <c r="B271" i="9" s="1"/>
  <c r="M270" i="9"/>
  <c r="L270" i="9"/>
  <c r="F270" i="9"/>
  <c r="E270" i="9"/>
  <c r="B270" i="9" s="1"/>
  <c r="M269" i="9"/>
  <c r="L269" i="9"/>
  <c r="F269" i="9" s="1"/>
  <c r="B269" i="9" s="1"/>
  <c r="E269" i="9"/>
  <c r="M268" i="9"/>
  <c r="L268" i="9"/>
  <c r="E268" i="9"/>
  <c r="M267" i="9"/>
  <c r="F267" i="9" s="1"/>
  <c r="L267" i="9"/>
  <c r="E267" i="9"/>
  <c r="B267" i="9" s="1"/>
  <c r="M266" i="9"/>
  <c r="L266" i="9"/>
  <c r="F266" i="9"/>
  <c r="E266" i="9"/>
  <c r="B266" i="9" s="1"/>
  <c r="M265" i="9"/>
  <c r="L265" i="9"/>
  <c r="F265" i="9" s="1"/>
  <c r="B265" i="9" s="1"/>
  <c r="E265" i="9"/>
  <c r="M264" i="9"/>
  <c r="L264" i="9"/>
  <c r="E264" i="9"/>
  <c r="M263" i="9"/>
  <c r="F263" i="9" s="1"/>
  <c r="L263" i="9"/>
  <c r="E263" i="9"/>
  <c r="M262" i="9"/>
  <c r="L262" i="9"/>
  <c r="F262" i="9"/>
  <c r="E262" i="9"/>
  <c r="B262" i="9" s="1"/>
  <c r="M261" i="9"/>
  <c r="L261" i="9"/>
  <c r="F261" i="9" s="1"/>
  <c r="B261" i="9" s="1"/>
  <c r="E261" i="9"/>
  <c r="M260" i="9"/>
  <c r="L260" i="9"/>
  <c r="E260" i="9"/>
  <c r="M259" i="9"/>
  <c r="L259" i="9"/>
  <c r="F259" i="9" s="1"/>
  <c r="E259" i="9"/>
  <c r="B259" i="9" s="1"/>
  <c r="M258" i="9"/>
  <c r="L258" i="9"/>
  <c r="F258" i="9"/>
  <c r="E258" i="9"/>
  <c r="B258" i="9" s="1"/>
  <c r="M257" i="9"/>
  <c r="L257" i="9"/>
  <c r="F257" i="9" s="1"/>
  <c r="B257" i="9" s="1"/>
  <c r="E257" i="9"/>
  <c r="M256" i="9"/>
  <c r="L256" i="9"/>
  <c r="E256" i="9"/>
  <c r="M255" i="9"/>
  <c r="L255" i="9"/>
  <c r="F255" i="9" s="1"/>
  <c r="E255" i="9"/>
  <c r="B255" i="9" s="1"/>
  <c r="M254" i="9"/>
  <c r="L254" i="9"/>
  <c r="F254" i="9"/>
  <c r="E254" i="9"/>
  <c r="B254" i="9" s="1"/>
  <c r="M253" i="9"/>
  <c r="L253" i="9"/>
  <c r="F253" i="9" s="1"/>
  <c r="B253" i="9" s="1"/>
  <c r="E253" i="9"/>
  <c r="M252" i="9"/>
  <c r="L252" i="9"/>
  <c r="E252" i="9"/>
  <c r="M251" i="9"/>
  <c r="F251" i="9" s="1"/>
  <c r="L251" i="9"/>
  <c r="E251" i="9"/>
  <c r="B251" i="9" s="1"/>
  <c r="M250" i="9"/>
  <c r="L250" i="9"/>
  <c r="F250" i="9"/>
  <c r="E250" i="9"/>
  <c r="M249" i="9"/>
  <c r="L249" i="9"/>
  <c r="F249" i="9"/>
  <c r="B249" i="9" s="1"/>
  <c r="E249" i="9"/>
  <c r="M248" i="9"/>
  <c r="L248" i="9"/>
  <c r="E248" i="9"/>
  <c r="M247" i="9"/>
  <c r="F247" i="9" s="1"/>
  <c r="L247" i="9"/>
  <c r="E247" i="9"/>
  <c r="B247" i="9" s="1"/>
  <c r="M246" i="9"/>
  <c r="L246" i="9"/>
  <c r="F246" i="9"/>
  <c r="E246" i="9"/>
  <c r="M245" i="9"/>
  <c r="L245" i="9"/>
  <c r="F245" i="9"/>
  <c r="B245" i="9" s="1"/>
  <c r="E245" i="9"/>
  <c r="M244" i="9"/>
  <c r="L244" i="9"/>
  <c r="E244" i="9"/>
  <c r="M243" i="9"/>
  <c r="L243" i="9"/>
  <c r="E243" i="9"/>
  <c r="M242" i="9"/>
  <c r="L242" i="9"/>
  <c r="F242" i="9"/>
  <c r="E242" i="9"/>
  <c r="M241" i="9"/>
  <c r="L241" i="9"/>
  <c r="F241" i="9"/>
  <c r="B241" i="9" s="1"/>
  <c r="E241" i="9"/>
  <c r="M240" i="9"/>
  <c r="L240" i="9"/>
  <c r="E240" i="9"/>
  <c r="M239" i="9"/>
  <c r="L239" i="9"/>
  <c r="E239" i="9"/>
  <c r="M238" i="9"/>
  <c r="L238" i="9"/>
  <c r="F238" i="9"/>
  <c r="E238" i="9"/>
  <c r="M237" i="9"/>
  <c r="L237" i="9"/>
  <c r="F237" i="9"/>
  <c r="B237" i="9" s="1"/>
  <c r="E237" i="9"/>
  <c r="M236" i="9"/>
  <c r="L236" i="9"/>
  <c r="F236" i="9" s="1"/>
  <c r="B236" i="9" s="1"/>
  <c r="E236" i="9"/>
  <c r="M235" i="9"/>
  <c r="L235" i="9"/>
  <c r="F235" i="9" s="1"/>
  <c r="E235" i="9"/>
  <c r="B235" i="9" s="1"/>
  <c r="M234" i="9"/>
  <c r="L234" i="9"/>
  <c r="F234" i="9"/>
  <c r="E234" i="9"/>
  <c r="M233" i="9"/>
  <c r="L233" i="9"/>
  <c r="F233" i="9"/>
  <c r="B233" i="9" s="1"/>
  <c r="E233" i="9"/>
  <c r="M232" i="9"/>
  <c r="L232" i="9"/>
  <c r="F232" i="9" s="1"/>
  <c r="B232" i="9" s="1"/>
  <c r="E232" i="9"/>
  <c r="M231" i="9"/>
  <c r="F231" i="9" s="1"/>
  <c r="L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F25" i="9"/>
  <c r="F24" i="9"/>
  <c r="F4" i="9"/>
  <c r="O3" i="9"/>
  <c r="G296" i="9" s="1"/>
  <c r="E296" i="9" s="1"/>
  <c r="B296" i="9" s="1"/>
  <c r="I3" i="9"/>
  <c r="G201" i="9" s="1"/>
  <c r="E201" i="9" s="1"/>
  <c r="B201" i="9" s="1"/>
  <c r="H3" i="9"/>
  <c r="G3" i="9"/>
  <c r="D104" i="8"/>
  <c r="C1681" i="1" s="1"/>
  <c r="D97" i="8"/>
  <c r="C1674" i="1" s="1"/>
  <c r="D92" i="8"/>
  <c r="C1669" i="1" s="1"/>
  <c r="D87" i="8"/>
  <c r="C1664" i="1" s="1"/>
  <c r="D82" i="8"/>
  <c r="C1659" i="1" s="1"/>
  <c r="D77" i="8"/>
  <c r="C1654" i="1" s="1"/>
  <c r="H1654" i="1" s="1"/>
  <c r="D72" i="8"/>
  <c r="C1649" i="1" s="1"/>
  <c r="D67" i="8"/>
  <c r="C1644" i="1" s="1"/>
  <c r="D62" i="8"/>
  <c r="C1639" i="1" s="1"/>
  <c r="D57" i="8"/>
  <c r="C1634" i="1" s="1"/>
  <c r="D52" i="8"/>
  <c r="C1629" i="1" s="1"/>
  <c r="D51" i="8"/>
  <c r="C1628" i="1" s="1"/>
  <c r="D46" i="8"/>
  <c r="C1623" i="1" s="1"/>
  <c r="D37" i="8"/>
  <c r="C1614" i="1" s="1"/>
  <c r="D27" i="8"/>
  <c r="C1604" i="1" s="1"/>
  <c r="D18" i="8"/>
  <c r="C1595" i="1" s="1"/>
  <c r="D8" i="8"/>
  <c r="E44" i="7"/>
  <c r="D1577" i="1" s="1"/>
  <c r="D44" i="7"/>
  <c r="E39" i="7"/>
  <c r="D39" i="7"/>
  <c r="C1572" i="1" s="1"/>
  <c r="E30" i="7"/>
  <c r="D1563" i="1" s="1"/>
  <c r="D30" i="7"/>
  <c r="C1563" i="1" s="1"/>
  <c r="E23" i="7"/>
  <c r="D1556" i="1" s="1"/>
  <c r="D23" i="7"/>
  <c r="E22" i="7"/>
  <c r="E14" i="7"/>
  <c r="D1547" i="1" s="1"/>
  <c r="D14" i="7"/>
  <c r="C1547" i="1" s="1"/>
  <c r="E7" i="7"/>
  <c r="D7" i="7"/>
  <c r="C1540" i="1" s="1"/>
  <c r="F140" i="6"/>
  <c r="F139" i="6"/>
  <c r="F138" i="6"/>
  <c r="F137" i="6"/>
  <c r="F136" i="6"/>
  <c r="F135" i="6"/>
  <c r="F134" i="6"/>
  <c r="F133" i="6"/>
  <c r="F132" i="6"/>
  <c r="F131" i="6"/>
  <c r="F130" i="6"/>
  <c r="E130" i="6"/>
  <c r="D130" i="6"/>
  <c r="C1526" i="1" s="1"/>
  <c r="D129" i="6"/>
  <c r="F128" i="6"/>
  <c r="F127" i="6"/>
  <c r="F126" i="6"/>
  <c r="F125" i="6"/>
  <c r="F124" i="6"/>
  <c r="F123" i="6"/>
  <c r="F122" i="6"/>
  <c r="E122" i="6"/>
  <c r="D1518" i="1" s="1"/>
  <c r="D122" i="6"/>
  <c r="C1518" i="1" s="1"/>
  <c r="F121" i="6"/>
  <c r="F120" i="6"/>
  <c r="F119" i="6"/>
  <c r="E118" i="6"/>
  <c r="D1514" i="1" s="1"/>
  <c r="D118" i="6"/>
  <c r="F117" i="6"/>
  <c r="F116" i="6"/>
  <c r="E115" i="6"/>
  <c r="D115" i="6"/>
  <c r="D114" i="6"/>
  <c r="C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C1087" i="1" s="1"/>
  <c r="H1087" i="1" s="1"/>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E432" i="4"/>
  <c r="D432" i="4"/>
  <c r="F432" i="4" s="1"/>
  <c r="D431" i="4"/>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s="1"/>
  <c r="E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E6" i="4" s="1"/>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G1480" i="1" s="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G1344" i="1"/>
  <c r="D1344" i="1"/>
  <c r="H1344" i="1" s="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H1243" i="1" s="1"/>
  <c r="G1242" i="1"/>
  <c r="D1242" i="1"/>
  <c r="C1242" i="1"/>
  <c r="H1242" i="1" s="1"/>
  <c r="D1241" i="1"/>
  <c r="G1241" i="1" s="1"/>
  <c r="C1241" i="1"/>
  <c r="D1240" i="1"/>
  <c r="C1240" i="1"/>
  <c r="D1239" i="1"/>
  <c r="C1239" i="1"/>
  <c r="H1239" i="1" s="1"/>
  <c r="G1238" i="1"/>
  <c r="D1238" i="1"/>
  <c r="C1238" i="1"/>
  <c r="H1238" i="1" s="1"/>
  <c r="D1237" i="1"/>
  <c r="G1237" i="1" s="1"/>
  <c r="C1237" i="1"/>
  <c r="D1236" i="1"/>
  <c r="C1236" i="1"/>
  <c r="D1235" i="1"/>
  <c r="C1235" i="1"/>
  <c r="H1235" i="1" s="1"/>
  <c r="G1234" i="1"/>
  <c r="D1234" i="1"/>
  <c r="C1234" i="1"/>
  <c r="H1234" i="1" s="1"/>
  <c r="D1233" i="1"/>
  <c r="G1233" i="1" s="1"/>
  <c r="C1233" i="1"/>
  <c r="D1232" i="1"/>
  <c r="C1232" i="1"/>
  <c r="D1231" i="1"/>
  <c r="C1231" i="1"/>
  <c r="H1231" i="1" s="1"/>
  <c r="G1230" i="1"/>
  <c r="D1230" i="1"/>
  <c r="C1230" i="1"/>
  <c r="H1230" i="1" s="1"/>
  <c r="D1229" i="1"/>
  <c r="G1229" i="1" s="1"/>
  <c r="C1229" i="1"/>
  <c r="D1228" i="1"/>
  <c r="C1228" i="1"/>
  <c r="D1227" i="1"/>
  <c r="C1227" i="1"/>
  <c r="H1227" i="1" s="1"/>
  <c r="G1226" i="1"/>
  <c r="D1226" i="1"/>
  <c r="C1226" i="1"/>
  <c r="H1226" i="1" s="1"/>
  <c r="D1225" i="1"/>
  <c r="G1225" i="1" s="1"/>
  <c r="C1225" i="1"/>
  <c r="D1224" i="1"/>
  <c r="C1224" i="1"/>
  <c r="G1222" i="1"/>
  <c r="D1222" i="1"/>
  <c r="C1222" i="1"/>
  <c r="H1222" i="1" s="1"/>
  <c r="D1221" i="1"/>
  <c r="G1221" i="1" s="1"/>
  <c r="C1221" i="1"/>
  <c r="D1220" i="1"/>
  <c r="C1220" i="1"/>
  <c r="D1219" i="1"/>
  <c r="C1219" i="1"/>
  <c r="H1219" i="1" s="1"/>
  <c r="G1218" i="1"/>
  <c r="D1218" i="1"/>
  <c r="C1218" i="1"/>
  <c r="H1218" i="1" s="1"/>
  <c r="D1217" i="1"/>
  <c r="G1217" i="1" s="1"/>
  <c r="C1217" i="1"/>
  <c r="D1216" i="1"/>
  <c r="C1216" i="1"/>
  <c r="D1215" i="1"/>
  <c r="C1215" i="1"/>
  <c r="H1215" i="1" s="1"/>
  <c r="G1214" i="1"/>
  <c r="D1214" i="1"/>
  <c r="C1214" i="1"/>
  <c r="H1214" i="1" s="1"/>
  <c r="D1213" i="1"/>
  <c r="G1213" i="1" s="1"/>
  <c r="C1213" i="1"/>
  <c r="D1212" i="1"/>
  <c r="C1212" i="1"/>
  <c r="D1211" i="1"/>
  <c r="C1211" i="1"/>
  <c r="H1211" i="1" s="1"/>
  <c r="G1210" i="1"/>
  <c r="D1210" i="1"/>
  <c r="C1210" i="1"/>
  <c r="H1210" i="1" s="1"/>
  <c r="D1209" i="1"/>
  <c r="G1209" i="1" s="1"/>
  <c r="C1209" i="1"/>
  <c r="D1208" i="1"/>
  <c r="C1208" i="1"/>
  <c r="D1207" i="1"/>
  <c r="C1207" i="1"/>
  <c r="H1207" i="1" s="1"/>
  <c r="G1206" i="1"/>
  <c r="D1206" i="1"/>
  <c r="C1206" i="1"/>
  <c r="H1206" i="1" s="1"/>
  <c r="D1205" i="1"/>
  <c r="G1205" i="1" s="1"/>
  <c r="C1205" i="1"/>
  <c r="D1204" i="1"/>
  <c r="C1204" i="1"/>
  <c r="D1203" i="1"/>
  <c r="C1203" i="1"/>
  <c r="G1202" i="1"/>
  <c r="D1202" i="1"/>
  <c r="C1202" i="1"/>
  <c r="H1202" i="1" s="1"/>
  <c r="D1201" i="1"/>
  <c r="G1201" i="1" s="1"/>
  <c r="C1201" i="1"/>
  <c r="D1200" i="1"/>
  <c r="C1200" i="1"/>
  <c r="D1199" i="1"/>
  <c r="C1199" i="1"/>
  <c r="H1199" i="1" s="1"/>
  <c r="G1198" i="1"/>
  <c r="D1198" i="1"/>
  <c r="C1198" i="1"/>
  <c r="H1198" i="1" s="1"/>
  <c r="D1197" i="1"/>
  <c r="G1197" i="1" s="1"/>
  <c r="C1197" i="1"/>
  <c r="D1196" i="1"/>
  <c r="C1196" i="1"/>
  <c r="D1195" i="1"/>
  <c r="C1195" i="1"/>
  <c r="H1195" i="1" s="1"/>
  <c r="G1194" i="1"/>
  <c r="D1194" i="1"/>
  <c r="C1194" i="1"/>
  <c r="H1194" i="1" s="1"/>
  <c r="D1193" i="1"/>
  <c r="G1193" i="1" s="1"/>
  <c r="C1193" i="1"/>
  <c r="D1192" i="1"/>
  <c r="C1192" i="1"/>
  <c r="D1191" i="1"/>
  <c r="C1191" i="1"/>
  <c r="H1191" i="1" s="1"/>
  <c r="G1190" i="1"/>
  <c r="D1190" i="1"/>
  <c r="C1190" i="1"/>
  <c r="H1190" i="1" s="1"/>
  <c r="D1189" i="1"/>
  <c r="G1189" i="1" s="1"/>
  <c r="C1189" i="1"/>
  <c r="D1188" i="1"/>
  <c r="C1188" i="1"/>
  <c r="D1187" i="1"/>
  <c r="C1187" i="1"/>
  <c r="H1187" i="1" s="1"/>
  <c r="G1186" i="1"/>
  <c r="D1186" i="1"/>
  <c r="C1186" i="1"/>
  <c r="H1186" i="1" s="1"/>
  <c r="D1185" i="1"/>
  <c r="G1185" i="1" s="1"/>
  <c r="C1185" i="1"/>
  <c r="D1184" i="1"/>
  <c r="C1184" i="1"/>
  <c r="D1183" i="1"/>
  <c r="C1183" i="1"/>
  <c r="H1183" i="1" s="1"/>
  <c r="C1182" i="1"/>
  <c r="D1179" i="1"/>
  <c r="C1179" i="1"/>
  <c r="H1179" i="1" s="1"/>
  <c r="G1178" i="1"/>
  <c r="D1178" i="1"/>
  <c r="C1178" i="1"/>
  <c r="H1178" i="1" s="1"/>
  <c r="D1177" i="1"/>
  <c r="G1177" i="1" s="1"/>
  <c r="C1177" i="1"/>
  <c r="D1176" i="1"/>
  <c r="C1176" i="1"/>
  <c r="D1175" i="1"/>
  <c r="C1175" i="1"/>
  <c r="H1175" i="1" s="1"/>
  <c r="G1174" i="1"/>
  <c r="D1174" i="1"/>
  <c r="C1174" i="1"/>
  <c r="H1174" i="1" s="1"/>
  <c r="D1173" i="1"/>
  <c r="G1173" i="1" s="1"/>
  <c r="C1173" i="1"/>
  <c r="D1172" i="1"/>
  <c r="C1172" i="1"/>
  <c r="D1171" i="1"/>
  <c r="C1171" i="1"/>
  <c r="H1171" i="1" s="1"/>
  <c r="G1170" i="1"/>
  <c r="D1170" i="1"/>
  <c r="C1170" i="1"/>
  <c r="H1170" i="1" s="1"/>
  <c r="D1169" i="1"/>
  <c r="G1169" i="1" s="1"/>
  <c r="C1169" i="1"/>
  <c r="D1168" i="1"/>
  <c r="C1168" i="1"/>
  <c r="D1167" i="1"/>
  <c r="C1167" i="1"/>
  <c r="H1167" i="1" s="1"/>
  <c r="G1166" i="1"/>
  <c r="D1166" i="1"/>
  <c r="C1166" i="1"/>
  <c r="H1166" i="1" s="1"/>
  <c r="D1165" i="1"/>
  <c r="G1165" i="1" s="1"/>
  <c r="C1165" i="1"/>
  <c r="D1164" i="1"/>
  <c r="C1164" i="1"/>
  <c r="D1163" i="1"/>
  <c r="C1163" i="1"/>
  <c r="H1163" i="1" s="1"/>
  <c r="G1162" i="1"/>
  <c r="D1162" i="1"/>
  <c r="C1162" i="1"/>
  <c r="H1162" i="1" s="1"/>
  <c r="D1161" i="1"/>
  <c r="G1161" i="1" s="1"/>
  <c r="C1161" i="1"/>
  <c r="D1160" i="1"/>
  <c r="C1160" i="1"/>
  <c r="D1159" i="1"/>
  <c r="C1159" i="1"/>
  <c r="H1159" i="1" s="1"/>
  <c r="G1158" i="1"/>
  <c r="D1158" i="1"/>
  <c r="C1158" i="1"/>
  <c r="H1158" i="1" s="1"/>
  <c r="D1157" i="1"/>
  <c r="G1157" i="1" s="1"/>
  <c r="C1157" i="1"/>
  <c r="D1156" i="1"/>
  <c r="C1156" i="1"/>
  <c r="D1155" i="1"/>
  <c r="C1155" i="1"/>
  <c r="H1155" i="1" s="1"/>
  <c r="G1154" i="1"/>
  <c r="D1154" i="1"/>
  <c r="C1154" i="1"/>
  <c r="H1154" i="1" s="1"/>
  <c r="D1153" i="1"/>
  <c r="G1153" i="1" s="1"/>
  <c r="C1153" i="1"/>
  <c r="D1152" i="1"/>
  <c r="C1152" i="1"/>
  <c r="D1151" i="1"/>
  <c r="C1151" i="1"/>
  <c r="H1151" i="1" s="1"/>
  <c r="G1150" i="1"/>
  <c r="D1150" i="1"/>
  <c r="C1150" i="1"/>
  <c r="H1150" i="1" s="1"/>
  <c r="D1149" i="1"/>
  <c r="G1149" i="1" s="1"/>
  <c r="C1149" i="1"/>
  <c r="D1148" i="1"/>
  <c r="C1148" i="1"/>
  <c r="D1147" i="1"/>
  <c r="C1147" i="1"/>
  <c r="H1147" i="1" s="1"/>
  <c r="G1146" i="1"/>
  <c r="D1146" i="1"/>
  <c r="C1146" i="1"/>
  <c r="H1146" i="1" s="1"/>
  <c r="D1145" i="1"/>
  <c r="G1145" i="1" s="1"/>
  <c r="C1145" i="1"/>
  <c r="D1144" i="1"/>
  <c r="C1144" i="1"/>
  <c r="D1143" i="1"/>
  <c r="C1143" i="1"/>
  <c r="H1143" i="1" s="1"/>
  <c r="G1142" i="1"/>
  <c r="D1142" i="1"/>
  <c r="C1142" i="1"/>
  <c r="H1142" i="1" s="1"/>
  <c r="D1141" i="1"/>
  <c r="G1141" i="1" s="1"/>
  <c r="C1141" i="1"/>
  <c r="D1140" i="1"/>
  <c r="D1139" i="1"/>
  <c r="C1139" i="1"/>
  <c r="H1139" i="1" s="1"/>
  <c r="G1138" i="1"/>
  <c r="D1138" i="1"/>
  <c r="C1138" i="1"/>
  <c r="H1138" i="1" s="1"/>
  <c r="D1137" i="1"/>
  <c r="G1137" i="1" s="1"/>
  <c r="C1137" i="1"/>
  <c r="D1136" i="1"/>
  <c r="C1136" i="1"/>
  <c r="D1135" i="1"/>
  <c r="C1135" i="1"/>
  <c r="H1135" i="1" s="1"/>
  <c r="G1134" i="1"/>
  <c r="D1134" i="1"/>
  <c r="C1134" i="1"/>
  <c r="H1134" i="1" s="1"/>
  <c r="D1133" i="1"/>
  <c r="G1133" i="1" s="1"/>
  <c r="C1133" i="1"/>
  <c r="D1132" i="1"/>
  <c r="C1132" i="1"/>
  <c r="D1131" i="1"/>
  <c r="C1131" i="1"/>
  <c r="H1131" i="1" s="1"/>
  <c r="G1130" i="1"/>
  <c r="D1130" i="1"/>
  <c r="C1130" i="1"/>
  <c r="H1130" i="1" s="1"/>
  <c r="D1129" i="1"/>
  <c r="G1129" i="1" s="1"/>
  <c r="C1129" i="1"/>
  <c r="D1128" i="1"/>
  <c r="C1128" i="1"/>
  <c r="D1127" i="1"/>
  <c r="C1127" i="1"/>
  <c r="H1127" i="1" s="1"/>
  <c r="G1126" i="1"/>
  <c r="D1126" i="1"/>
  <c r="C1126" i="1"/>
  <c r="H1126" i="1" s="1"/>
  <c r="D1125" i="1"/>
  <c r="G1125" i="1" s="1"/>
  <c r="C1125" i="1"/>
  <c r="D1124" i="1"/>
  <c r="C1124" i="1"/>
  <c r="D1123" i="1"/>
  <c r="C1123" i="1"/>
  <c r="H1123" i="1" s="1"/>
  <c r="G1122" i="1"/>
  <c r="D1122" i="1"/>
  <c r="C1122" i="1"/>
  <c r="H1122" i="1" s="1"/>
  <c r="D1121" i="1"/>
  <c r="G1121" i="1" s="1"/>
  <c r="C1121" i="1"/>
  <c r="D1120" i="1"/>
  <c r="C1120" i="1"/>
  <c r="D1119" i="1"/>
  <c r="C1119" i="1"/>
  <c r="H1119" i="1" s="1"/>
  <c r="G1118" i="1"/>
  <c r="D1118" i="1"/>
  <c r="C1118" i="1"/>
  <c r="H1118" i="1" s="1"/>
  <c r="D1117" i="1"/>
  <c r="G1117" i="1" s="1"/>
  <c r="C1117" i="1"/>
  <c r="D1116" i="1"/>
  <c r="C1116" i="1"/>
  <c r="D1115" i="1"/>
  <c r="C1115" i="1"/>
  <c r="H1115" i="1" s="1"/>
  <c r="G1114" i="1"/>
  <c r="D1114" i="1"/>
  <c r="C1114" i="1"/>
  <c r="H1114" i="1" s="1"/>
  <c r="D1113" i="1"/>
  <c r="G1113" i="1" s="1"/>
  <c r="C1113" i="1"/>
  <c r="D1112" i="1"/>
  <c r="C1112" i="1"/>
  <c r="D1111" i="1"/>
  <c r="C1111" i="1"/>
  <c r="H1111" i="1" s="1"/>
  <c r="G1110" i="1"/>
  <c r="D1110" i="1"/>
  <c r="C1110" i="1"/>
  <c r="H1110" i="1" s="1"/>
  <c r="D1109" i="1"/>
  <c r="G1109" i="1" s="1"/>
  <c r="C1109" i="1"/>
  <c r="D1108" i="1"/>
  <c r="C1108" i="1"/>
  <c r="D1107" i="1"/>
  <c r="C1107" i="1"/>
  <c r="H1107" i="1" s="1"/>
  <c r="G1106" i="1"/>
  <c r="D1106" i="1"/>
  <c r="C1106" i="1"/>
  <c r="H1106" i="1" s="1"/>
  <c r="D1105" i="1"/>
  <c r="G1105" i="1" s="1"/>
  <c r="C1105" i="1"/>
  <c r="D1104" i="1"/>
  <c r="C1104" i="1"/>
  <c r="D1103" i="1"/>
  <c r="C1103" i="1"/>
  <c r="H1103" i="1" s="1"/>
  <c r="G1102" i="1"/>
  <c r="D1102" i="1"/>
  <c r="C1102" i="1"/>
  <c r="H1102" i="1" s="1"/>
  <c r="D1101" i="1"/>
  <c r="G1101" i="1" s="1"/>
  <c r="C1101" i="1"/>
  <c r="D1100" i="1"/>
  <c r="C1100" i="1"/>
  <c r="D1099" i="1"/>
  <c r="C1099" i="1"/>
  <c r="H1099" i="1" s="1"/>
  <c r="G1098" i="1"/>
  <c r="D1098" i="1"/>
  <c r="C1098" i="1"/>
  <c r="H1098" i="1" s="1"/>
  <c r="D1097" i="1"/>
  <c r="G1097" i="1" s="1"/>
  <c r="C1097" i="1"/>
  <c r="D1096" i="1"/>
  <c r="C1096" i="1"/>
  <c r="D1095" i="1"/>
  <c r="C1095" i="1"/>
  <c r="H1095" i="1" s="1"/>
  <c r="G1094" i="1"/>
  <c r="D1094" i="1"/>
  <c r="C1094" i="1"/>
  <c r="H1094" i="1" s="1"/>
  <c r="D1093" i="1"/>
  <c r="D1092" i="1"/>
  <c r="C1092" i="1"/>
  <c r="D1091" i="1"/>
  <c r="C1091" i="1"/>
  <c r="H1091" i="1" s="1"/>
  <c r="G1090" i="1"/>
  <c r="D1090" i="1"/>
  <c r="C1090" i="1"/>
  <c r="H1090" i="1" s="1"/>
  <c r="D1089" i="1"/>
  <c r="G1089" i="1" s="1"/>
  <c r="C1089" i="1"/>
  <c r="D1088" i="1"/>
  <c r="C1088" i="1"/>
  <c r="D1087" i="1"/>
  <c r="G1086" i="1"/>
  <c r="D1086" i="1"/>
  <c r="C1086" i="1"/>
  <c r="H1086" i="1" s="1"/>
  <c r="D1085" i="1"/>
  <c r="G1085" i="1" s="1"/>
  <c r="C1085" i="1"/>
  <c r="D1084" i="1"/>
  <c r="C1084" i="1"/>
  <c r="D1083" i="1"/>
  <c r="C1083" i="1"/>
  <c r="H1083" i="1" s="1"/>
  <c r="G1082" i="1"/>
  <c r="D1082" i="1"/>
  <c r="C1082" i="1"/>
  <c r="H1082" i="1" s="1"/>
  <c r="D1081" i="1"/>
  <c r="G1081" i="1" s="1"/>
  <c r="C1081" i="1"/>
  <c r="D1080" i="1"/>
  <c r="C1080" i="1"/>
  <c r="D1079" i="1"/>
  <c r="C1079" i="1"/>
  <c r="H1079" i="1" s="1"/>
  <c r="G1078" i="1"/>
  <c r="D1078" i="1"/>
  <c r="C1078" i="1"/>
  <c r="H1078" i="1" s="1"/>
  <c r="D1077" i="1"/>
  <c r="G1077" i="1" s="1"/>
  <c r="C1077" i="1"/>
  <c r="D1076" i="1"/>
  <c r="C1076" i="1"/>
  <c r="D1073" i="1"/>
  <c r="G1073" i="1" s="1"/>
  <c r="C1073" i="1"/>
  <c r="D1072" i="1"/>
  <c r="C1072" i="1"/>
  <c r="D1071" i="1"/>
  <c r="C1071" i="1"/>
  <c r="H1071" i="1" s="1"/>
  <c r="G1070" i="1"/>
  <c r="D1070" i="1"/>
  <c r="C1070" i="1"/>
  <c r="H1070" i="1" s="1"/>
  <c r="D1069" i="1"/>
  <c r="G1069" i="1" s="1"/>
  <c r="C1069" i="1"/>
  <c r="D1068" i="1"/>
  <c r="C1068" i="1"/>
  <c r="D1067" i="1"/>
  <c r="C1067" i="1"/>
  <c r="H1067" i="1" s="1"/>
  <c r="G1066" i="1"/>
  <c r="D1066" i="1"/>
  <c r="C1066" i="1"/>
  <c r="H1066" i="1" s="1"/>
  <c r="D1065" i="1"/>
  <c r="G1065" i="1" s="1"/>
  <c r="C1065" i="1"/>
  <c r="D1064" i="1"/>
  <c r="C1064" i="1"/>
  <c r="D1063" i="1"/>
  <c r="C1063" i="1"/>
  <c r="H1063" i="1" s="1"/>
  <c r="G1062" i="1"/>
  <c r="D1062" i="1"/>
  <c r="C1062" i="1"/>
  <c r="H1062" i="1" s="1"/>
  <c r="D1061" i="1"/>
  <c r="G1061" i="1" s="1"/>
  <c r="C1061" i="1"/>
  <c r="D1060" i="1"/>
  <c r="C1060" i="1"/>
  <c r="D1059" i="1"/>
  <c r="C1059" i="1"/>
  <c r="H1059" i="1" s="1"/>
  <c r="G1058" i="1"/>
  <c r="D1058" i="1"/>
  <c r="C1058" i="1"/>
  <c r="H1058" i="1" s="1"/>
  <c r="D1057" i="1"/>
  <c r="G1057" i="1" s="1"/>
  <c r="C1057" i="1"/>
  <c r="D1056" i="1"/>
  <c r="C1056" i="1"/>
  <c r="D1055" i="1"/>
  <c r="C1055" i="1"/>
  <c r="H1055" i="1" s="1"/>
  <c r="G1054" i="1"/>
  <c r="D1054" i="1"/>
  <c r="C1054" i="1"/>
  <c r="H1054" i="1" s="1"/>
  <c r="D1053" i="1"/>
  <c r="G1053" i="1" s="1"/>
  <c r="C1053" i="1"/>
  <c r="D1052" i="1"/>
  <c r="C1052" i="1"/>
  <c r="D1051" i="1"/>
  <c r="C1051" i="1"/>
  <c r="H1051" i="1" s="1"/>
  <c r="G1050" i="1"/>
  <c r="D1050" i="1"/>
  <c r="C1050" i="1"/>
  <c r="H1050" i="1" s="1"/>
  <c r="D1049" i="1"/>
  <c r="G1049" i="1" s="1"/>
  <c r="C1049" i="1"/>
  <c r="D1048" i="1"/>
  <c r="C1048" i="1"/>
  <c r="D1047" i="1"/>
  <c r="C1047" i="1"/>
  <c r="H1047" i="1" s="1"/>
  <c r="G1046" i="1"/>
  <c r="D1046" i="1"/>
  <c r="C1046" i="1"/>
  <c r="H1046" i="1" s="1"/>
  <c r="G1045" i="1"/>
  <c r="D1045" i="1"/>
  <c r="C1045" i="1"/>
  <c r="D1044" i="1"/>
  <c r="C1044" i="1"/>
  <c r="D1043" i="1"/>
  <c r="C1043" i="1"/>
  <c r="G1042" i="1"/>
  <c r="D1042" i="1"/>
  <c r="C1042" i="1"/>
  <c r="H1042" i="1" s="1"/>
  <c r="G1041" i="1"/>
  <c r="D1041" i="1"/>
  <c r="C1041" i="1"/>
  <c r="D1040" i="1"/>
  <c r="C1040" i="1"/>
  <c r="D1039" i="1"/>
  <c r="C1039" i="1"/>
  <c r="G1038" i="1"/>
  <c r="D1038" i="1"/>
  <c r="C1038" i="1"/>
  <c r="H1038" i="1" s="1"/>
  <c r="G1037" i="1"/>
  <c r="D1037" i="1"/>
  <c r="C1037" i="1"/>
  <c r="D1036" i="1"/>
  <c r="C1036" i="1"/>
  <c r="D1035" i="1"/>
  <c r="C1035" i="1"/>
  <c r="G1034" i="1"/>
  <c r="D1034" i="1"/>
  <c r="C1034" i="1"/>
  <c r="G1033" i="1"/>
  <c r="D1033" i="1"/>
  <c r="C1033" i="1"/>
  <c r="D1032" i="1"/>
  <c r="C1032" i="1"/>
  <c r="D1031" i="1"/>
  <c r="C1031" i="1"/>
  <c r="G1030" i="1"/>
  <c r="D1030" i="1"/>
  <c r="C1030" i="1"/>
  <c r="H1030" i="1" s="1"/>
  <c r="G1029" i="1"/>
  <c r="D1029" i="1"/>
  <c r="C1029" i="1"/>
  <c r="D1028" i="1"/>
  <c r="C1028" i="1"/>
  <c r="D1027" i="1"/>
  <c r="C1027" i="1"/>
  <c r="G1026" i="1"/>
  <c r="D1026" i="1"/>
  <c r="C1026" i="1"/>
  <c r="H1026" i="1" s="1"/>
  <c r="G1025" i="1"/>
  <c r="D1025" i="1"/>
  <c r="C1025" i="1"/>
  <c r="D1024" i="1"/>
  <c r="C1024" i="1"/>
  <c r="D1023" i="1"/>
  <c r="C1023" i="1"/>
  <c r="G1022" i="1"/>
  <c r="D1022" i="1"/>
  <c r="C1022" i="1"/>
  <c r="H1022" i="1" s="1"/>
  <c r="G1021" i="1"/>
  <c r="D1021" i="1"/>
  <c r="C1021" i="1"/>
  <c r="D1020" i="1"/>
  <c r="C1020" i="1"/>
  <c r="D1019" i="1"/>
  <c r="C1019" i="1"/>
  <c r="G1018" i="1"/>
  <c r="D1018" i="1"/>
  <c r="C1018" i="1"/>
  <c r="H1018" i="1" s="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G755" i="1"/>
  <c r="D755" i="1"/>
  <c r="C755" i="1"/>
  <c r="H755" i="1" s="1"/>
  <c r="D754" i="1"/>
  <c r="C754" i="1"/>
  <c r="D753" i="1"/>
  <c r="C753" i="1"/>
  <c r="D752" i="1"/>
  <c r="G752" i="1" s="1"/>
  <c r="C752" i="1"/>
  <c r="G751" i="1"/>
  <c r="D751" i="1"/>
  <c r="C751" i="1"/>
  <c r="H751" i="1" s="1"/>
  <c r="D750" i="1"/>
  <c r="C750" i="1"/>
  <c r="D749" i="1"/>
  <c r="C749" i="1"/>
  <c r="D748" i="1"/>
  <c r="G748" i="1" s="1"/>
  <c r="C748" i="1"/>
  <c r="G747" i="1"/>
  <c r="D747" i="1"/>
  <c r="C747" i="1"/>
  <c r="H747" i="1" s="1"/>
  <c r="D746" i="1"/>
  <c r="C746" i="1"/>
  <c r="D745" i="1"/>
  <c r="C745" i="1"/>
  <c r="D744" i="1"/>
  <c r="G744" i="1" s="1"/>
  <c r="C744" i="1"/>
  <c r="G743" i="1"/>
  <c r="D743" i="1"/>
  <c r="C743" i="1"/>
  <c r="H743" i="1" s="1"/>
  <c r="D742" i="1"/>
  <c r="C742" i="1"/>
  <c r="G742" i="1" s="1"/>
  <c r="D741" i="1"/>
  <c r="C741" i="1"/>
  <c r="D740" i="1"/>
  <c r="G740" i="1" s="1"/>
  <c r="C740" i="1"/>
  <c r="G739" i="1"/>
  <c r="D739" i="1"/>
  <c r="C739" i="1"/>
  <c r="H739" i="1" s="1"/>
  <c r="D738" i="1"/>
  <c r="C738" i="1"/>
  <c r="D737" i="1"/>
  <c r="C737" i="1"/>
  <c r="D736" i="1"/>
  <c r="G736" i="1" s="1"/>
  <c r="C736" i="1"/>
  <c r="G735" i="1"/>
  <c r="D735" i="1"/>
  <c r="C735" i="1"/>
  <c r="H735" i="1" s="1"/>
  <c r="D734" i="1"/>
  <c r="C734" i="1"/>
  <c r="D733" i="1"/>
  <c r="C733" i="1"/>
  <c r="D732" i="1"/>
  <c r="G732" i="1" s="1"/>
  <c r="C732" i="1"/>
  <c r="G731" i="1"/>
  <c r="D731" i="1"/>
  <c r="C731" i="1"/>
  <c r="H731" i="1" s="1"/>
  <c r="D730" i="1"/>
  <c r="C730" i="1"/>
  <c r="D729" i="1"/>
  <c r="C729" i="1"/>
  <c r="D728" i="1"/>
  <c r="G728" i="1" s="1"/>
  <c r="C728" i="1"/>
  <c r="G727" i="1"/>
  <c r="D727" i="1"/>
  <c r="C727" i="1"/>
  <c r="H727" i="1" s="1"/>
  <c r="D726" i="1"/>
  <c r="C726" i="1"/>
  <c r="G726" i="1" s="1"/>
  <c r="D725" i="1"/>
  <c r="C725" i="1"/>
  <c r="D724" i="1"/>
  <c r="C724" i="1"/>
  <c r="G723" i="1"/>
  <c r="D723" i="1"/>
  <c r="C723" i="1"/>
  <c r="H723" i="1" s="1"/>
  <c r="D722" i="1"/>
  <c r="C722" i="1"/>
  <c r="D721" i="1"/>
  <c r="C721" i="1"/>
  <c r="D720" i="1"/>
  <c r="C720" i="1"/>
  <c r="G719" i="1"/>
  <c r="D719" i="1"/>
  <c r="C719" i="1"/>
  <c r="H719" i="1" s="1"/>
  <c r="D718" i="1"/>
  <c r="C718" i="1"/>
  <c r="D717" i="1"/>
  <c r="C717" i="1"/>
  <c r="D716" i="1"/>
  <c r="C716" i="1"/>
  <c r="G715" i="1"/>
  <c r="D715" i="1"/>
  <c r="C715" i="1"/>
  <c r="H715" i="1" s="1"/>
  <c r="D714" i="1"/>
  <c r="C714" i="1"/>
  <c r="D713" i="1"/>
  <c r="C713" i="1"/>
  <c r="D712" i="1"/>
  <c r="C712" i="1"/>
  <c r="G711" i="1"/>
  <c r="D711" i="1"/>
  <c r="C711" i="1"/>
  <c r="H711" i="1" s="1"/>
  <c r="D710" i="1"/>
  <c r="C710" i="1"/>
  <c r="G710" i="1" s="1"/>
  <c r="D709" i="1"/>
  <c r="C709" i="1"/>
  <c r="D708" i="1"/>
  <c r="C708" i="1"/>
  <c r="G707" i="1"/>
  <c r="D707" i="1"/>
  <c r="C707" i="1"/>
  <c r="H707" i="1" s="1"/>
  <c r="D706" i="1"/>
  <c r="C706" i="1"/>
  <c r="D705" i="1"/>
  <c r="C705" i="1"/>
  <c r="D704" i="1"/>
  <c r="C704" i="1"/>
  <c r="G703" i="1"/>
  <c r="D703" i="1"/>
  <c r="C703" i="1"/>
  <c r="H703" i="1" s="1"/>
  <c r="D702" i="1"/>
  <c r="C702" i="1"/>
  <c r="D701" i="1"/>
  <c r="C701" i="1"/>
  <c r="D700" i="1"/>
  <c r="C700" i="1"/>
  <c r="G699" i="1"/>
  <c r="D699" i="1"/>
  <c r="C699" i="1"/>
  <c r="H699" i="1" s="1"/>
  <c r="D698" i="1"/>
  <c r="C698" i="1"/>
  <c r="D697" i="1"/>
  <c r="C697" i="1"/>
  <c r="D696" i="1"/>
  <c r="C696" i="1"/>
  <c r="G695" i="1"/>
  <c r="D695" i="1"/>
  <c r="C695" i="1"/>
  <c r="H695" i="1" s="1"/>
  <c r="D694" i="1"/>
  <c r="C694" i="1"/>
  <c r="G694" i="1" s="1"/>
  <c r="D693" i="1"/>
  <c r="C693" i="1"/>
  <c r="D692" i="1"/>
  <c r="C692" i="1"/>
  <c r="G691" i="1"/>
  <c r="D691" i="1"/>
  <c r="C691" i="1"/>
  <c r="H691" i="1" s="1"/>
  <c r="D690" i="1"/>
  <c r="C690" i="1"/>
  <c r="D689" i="1"/>
  <c r="C689" i="1"/>
  <c r="D688" i="1"/>
  <c r="C688" i="1"/>
  <c r="G687" i="1"/>
  <c r="D687" i="1"/>
  <c r="C687" i="1"/>
  <c r="H687" i="1" s="1"/>
  <c r="D686" i="1"/>
  <c r="G686" i="1" s="1"/>
  <c r="C686" i="1"/>
  <c r="D685" i="1"/>
  <c r="C685" i="1"/>
  <c r="D684" i="1"/>
  <c r="C684" i="1"/>
  <c r="G683" i="1"/>
  <c r="D683" i="1"/>
  <c r="C683" i="1"/>
  <c r="H683" i="1" s="1"/>
  <c r="D682" i="1"/>
  <c r="G682" i="1" s="1"/>
  <c r="C682" i="1"/>
  <c r="D681" i="1"/>
  <c r="C681" i="1"/>
  <c r="D680" i="1"/>
  <c r="C680" i="1"/>
  <c r="G679" i="1"/>
  <c r="D679" i="1"/>
  <c r="C679" i="1"/>
  <c r="H679" i="1" s="1"/>
  <c r="D678" i="1"/>
  <c r="G678" i="1" s="1"/>
  <c r="C678" i="1"/>
  <c r="D677" i="1"/>
  <c r="C677" i="1"/>
  <c r="D676" i="1"/>
  <c r="C676" i="1"/>
  <c r="G675" i="1"/>
  <c r="D675" i="1"/>
  <c r="C675" i="1"/>
  <c r="H675" i="1" s="1"/>
  <c r="D674" i="1"/>
  <c r="G674" i="1" s="1"/>
  <c r="C674" i="1"/>
  <c r="D673" i="1"/>
  <c r="C673" i="1"/>
  <c r="D672" i="1"/>
  <c r="C672" i="1"/>
  <c r="G671" i="1"/>
  <c r="D671" i="1"/>
  <c r="C671" i="1"/>
  <c r="H671" i="1" s="1"/>
  <c r="D670" i="1"/>
  <c r="G670" i="1" s="1"/>
  <c r="C670" i="1"/>
  <c r="D669" i="1"/>
  <c r="C669" i="1"/>
  <c r="D668" i="1"/>
  <c r="C668" i="1"/>
  <c r="G667" i="1"/>
  <c r="D667" i="1"/>
  <c r="C667" i="1"/>
  <c r="H667" i="1" s="1"/>
  <c r="D666" i="1"/>
  <c r="G666" i="1" s="1"/>
  <c r="C666" i="1"/>
  <c r="D665" i="1"/>
  <c r="C665" i="1"/>
  <c r="D664" i="1"/>
  <c r="C664" i="1"/>
  <c r="G663" i="1"/>
  <c r="D663" i="1"/>
  <c r="C663" i="1"/>
  <c r="H663" i="1" s="1"/>
  <c r="D662" i="1"/>
  <c r="G662" i="1" s="1"/>
  <c r="C662" i="1"/>
  <c r="G661" i="1"/>
  <c r="D661" i="1"/>
  <c r="C661" i="1"/>
  <c r="H661" i="1" s="1"/>
  <c r="D660" i="1"/>
  <c r="C660" i="1"/>
  <c r="D659" i="1"/>
  <c r="C659" i="1"/>
  <c r="H659" i="1" s="1"/>
  <c r="D658" i="1"/>
  <c r="G658" i="1" s="1"/>
  <c r="C658" i="1"/>
  <c r="D657" i="1"/>
  <c r="C657" i="1"/>
  <c r="H657" i="1" s="1"/>
  <c r="D656" i="1"/>
  <c r="C656" i="1"/>
  <c r="G655" i="1"/>
  <c r="D655" i="1"/>
  <c r="C655" i="1"/>
  <c r="H655" i="1" s="1"/>
  <c r="D654" i="1"/>
  <c r="G654" i="1" s="1"/>
  <c r="C654" i="1"/>
  <c r="G653" i="1"/>
  <c r="D653" i="1"/>
  <c r="C653" i="1"/>
  <c r="H653" i="1" s="1"/>
  <c r="D652" i="1"/>
  <c r="C652" i="1"/>
  <c r="D651" i="1"/>
  <c r="C651" i="1"/>
  <c r="H651" i="1" s="1"/>
  <c r="D650" i="1"/>
  <c r="G650" i="1" s="1"/>
  <c r="C650" i="1"/>
  <c r="D649" i="1"/>
  <c r="C649" i="1"/>
  <c r="H649" i="1" s="1"/>
  <c r="D648" i="1"/>
  <c r="C648" i="1"/>
  <c r="G647" i="1"/>
  <c r="D647" i="1"/>
  <c r="C647" i="1"/>
  <c r="H647" i="1" s="1"/>
  <c r="D646" i="1"/>
  <c r="G646" i="1" s="1"/>
  <c r="C646" i="1"/>
  <c r="G645" i="1"/>
  <c r="D645" i="1"/>
  <c r="C645" i="1"/>
  <c r="H645" i="1" s="1"/>
  <c r="D636" i="1"/>
  <c r="C636" i="1"/>
  <c r="D635" i="1"/>
  <c r="C635" i="1"/>
  <c r="H635" i="1" s="1"/>
  <c r="D632" i="1"/>
  <c r="C632" i="1"/>
  <c r="D631" i="1"/>
  <c r="C631" i="1"/>
  <c r="H631" i="1" s="1"/>
  <c r="D630" i="1"/>
  <c r="G630" i="1" s="1"/>
  <c r="C630" i="1"/>
  <c r="D629" i="1"/>
  <c r="C629" i="1"/>
  <c r="H629" i="1" s="1"/>
  <c r="D628" i="1"/>
  <c r="C628" i="1"/>
  <c r="G627" i="1"/>
  <c r="D627" i="1"/>
  <c r="C627" i="1"/>
  <c r="H627" i="1" s="1"/>
  <c r="D626" i="1"/>
  <c r="G626" i="1" s="1"/>
  <c r="C626" i="1"/>
  <c r="G625" i="1"/>
  <c r="D625" i="1"/>
  <c r="C625" i="1"/>
  <c r="H625" i="1" s="1"/>
  <c r="D624" i="1"/>
  <c r="C624" i="1"/>
  <c r="D623" i="1"/>
  <c r="D622" i="1"/>
  <c r="C622" i="1"/>
  <c r="D621" i="1"/>
  <c r="C621" i="1"/>
  <c r="H621" i="1" s="1"/>
  <c r="D620" i="1"/>
  <c r="C620" i="1"/>
  <c r="G619" i="1"/>
  <c r="D619" i="1"/>
  <c r="C619" i="1"/>
  <c r="H619" i="1" s="1"/>
  <c r="D618" i="1"/>
  <c r="G618" i="1" s="1"/>
  <c r="C618" i="1"/>
  <c r="G617" i="1"/>
  <c r="D617" i="1"/>
  <c r="C617" i="1"/>
  <c r="H617" i="1" s="1"/>
  <c r="D616" i="1"/>
  <c r="C616" i="1"/>
  <c r="D615" i="1"/>
  <c r="C615" i="1"/>
  <c r="H615" i="1" s="1"/>
  <c r="D614" i="1"/>
  <c r="G614" i="1" s="1"/>
  <c r="C614" i="1"/>
  <c r="D613" i="1"/>
  <c r="C613" i="1"/>
  <c r="H613" i="1" s="1"/>
  <c r="D612" i="1"/>
  <c r="C612" i="1"/>
  <c r="G611" i="1"/>
  <c r="D611" i="1"/>
  <c r="C611" i="1"/>
  <c r="H611" i="1" s="1"/>
  <c r="D610" i="1"/>
  <c r="G610" i="1" s="1"/>
  <c r="C610" i="1"/>
  <c r="G609" i="1"/>
  <c r="D609" i="1"/>
  <c r="C609" i="1"/>
  <c r="H609" i="1" s="1"/>
  <c r="D608" i="1"/>
  <c r="C608" i="1"/>
  <c r="D607" i="1"/>
  <c r="C607" i="1"/>
  <c r="H607" i="1" s="1"/>
  <c r="D606" i="1"/>
  <c r="G606" i="1" s="1"/>
  <c r="C606" i="1"/>
  <c r="D605" i="1"/>
  <c r="C605" i="1"/>
  <c r="H605" i="1" s="1"/>
  <c r="D604" i="1"/>
  <c r="C604" i="1"/>
  <c r="G603" i="1"/>
  <c r="D603" i="1"/>
  <c r="C603" i="1"/>
  <c r="H603" i="1" s="1"/>
  <c r="D602" i="1"/>
  <c r="G602" i="1" s="1"/>
  <c r="C602" i="1"/>
  <c r="G601" i="1"/>
  <c r="D601" i="1"/>
  <c r="C601" i="1"/>
  <c r="H601" i="1" s="1"/>
  <c r="D600" i="1"/>
  <c r="C600" i="1"/>
  <c r="D599" i="1"/>
  <c r="C599" i="1"/>
  <c r="H599" i="1" s="1"/>
  <c r="D598" i="1"/>
  <c r="G598" i="1" s="1"/>
  <c r="C598" i="1"/>
  <c r="D597" i="1"/>
  <c r="C597" i="1"/>
  <c r="H597" i="1" s="1"/>
  <c r="D596" i="1"/>
  <c r="C596" i="1"/>
  <c r="G595" i="1"/>
  <c r="D595" i="1"/>
  <c r="C595" i="1"/>
  <c r="H595" i="1" s="1"/>
  <c r="D594" i="1"/>
  <c r="G594" i="1" s="1"/>
  <c r="C594" i="1"/>
  <c r="G593" i="1"/>
  <c r="D593" i="1"/>
  <c r="C593" i="1"/>
  <c r="H593" i="1" s="1"/>
  <c r="D592" i="1"/>
  <c r="C592" i="1"/>
  <c r="D591" i="1"/>
  <c r="D590" i="1"/>
  <c r="G590" i="1" s="1"/>
  <c r="C590" i="1"/>
  <c r="D589" i="1"/>
  <c r="C589" i="1"/>
  <c r="H589" i="1" s="1"/>
  <c r="D588" i="1"/>
  <c r="C588" i="1"/>
  <c r="G587" i="1"/>
  <c r="D587" i="1"/>
  <c r="C587" i="1"/>
  <c r="H587" i="1" s="1"/>
  <c r="D586" i="1"/>
  <c r="G586" i="1" s="1"/>
  <c r="C586" i="1"/>
  <c r="G585" i="1"/>
  <c r="D585" i="1"/>
  <c r="C585" i="1"/>
  <c r="H585" i="1" s="1"/>
  <c r="D584" i="1"/>
  <c r="C584" i="1"/>
  <c r="D583" i="1"/>
  <c r="C583" i="1"/>
  <c r="H583" i="1" s="1"/>
  <c r="D582" i="1"/>
  <c r="G582" i="1" s="1"/>
  <c r="C582" i="1"/>
  <c r="D581" i="1"/>
  <c r="C581" i="1"/>
  <c r="H581" i="1" s="1"/>
  <c r="D580" i="1"/>
  <c r="C580" i="1"/>
  <c r="G579" i="1"/>
  <c r="D579" i="1"/>
  <c r="C579" i="1"/>
  <c r="H579" i="1" s="1"/>
  <c r="G577" i="1"/>
  <c r="D577" i="1"/>
  <c r="C577" i="1"/>
  <c r="H577" i="1" s="1"/>
  <c r="D576" i="1"/>
  <c r="C576" i="1"/>
  <c r="G575" i="1"/>
  <c r="D575" i="1"/>
  <c r="C575" i="1"/>
  <c r="H575" i="1" s="1"/>
  <c r="D574" i="1"/>
  <c r="G574" i="1" s="1"/>
  <c r="C574" i="1"/>
  <c r="D573" i="1"/>
  <c r="C573" i="1"/>
  <c r="H573" i="1" s="1"/>
  <c r="D572" i="1"/>
  <c r="C572" i="1"/>
  <c r="D571" i="1"/>
  <c r="C571" i="1"/>
  <c r="H571" i="1" s="1"/>
  <c r="D570" i="1"/>
  <c r="G570" i="1" s="1"/>
  <c r="C570" i="1"/>
  <c r="G569" i="1"/>
  <c r="D569" i="1"/>
  <c r="C569" i="1"/>
  <c r="H569" i="1" s="1"/>
  <c r="D568" i="1"/>
  <c r="C568" i="1"/>
  <c r="G567" i="1"/>
  <c r="D567" i="1"/>
  <c r="C567" i="1"/>
  <c r="H567" i="1" s="1"/>
  <c r="D566" i="1"/>
  <c r="C566" i="1"/>
  <c r="D564" i="1"/>
  <c r="C564" i="1"/>
  <c r="D563" i="1"/>
  <c r="C563" i="1"/>
  <c r="H563" i="1" s="1"/>
  <c r="D562" i="1"/>
  <c r="C562" i="1"/>
  <c r="D561" i="1"/>
  <c r="C561" i="1"/>
  <c r="H561" i="1" s="1"/>
  <c r="D560" i="1"/>
  <c r="C560" i="1"/>
  <c r="G559" i="1"/>
  <c r="D559" i="1"/>
  <c r="C559" i="1"/>
  <c r="H559" i="1" s="1"/>
  <c r="D558" i="1"/>
  <c r="C558" i="1"/>
  <c r="G558" i="1" s="1"/>
  <c r="G557" i="1"/>
  <c r="D557" i="1"/>
  <c r="C557" i="1"/>
  <c r="H557" i="1" s="1"/>
  <c r="D556" i="1"/>
  <c r="C556" i="1"/>
  <c r="D555" i="1"/>
  <c r="C555" i="1"/>
  <c r="H555" i="1" s="1"/>
  <c r="D554" i="1"/>
  <c r="G554" i="1" s="1"/>
  <c r="C554" i="1"/>
  <c r="D553" i="1"/>
  <c r="C553" i="1"/>
  <c r="H553" i="1" s="1"/>
  <c r="D552" i="1"/>
  <c r="C552" i="1"/>
  <c r="G551" i="1"/>
  <c r="D551" i="1"/>
  <c r="C551" i="1"/>
  <c r="H551" i="1" s="1"/>
  <c r="D550" i="1"/>
  <c r="G550" i="1" s="1"/>
  <c r="C550" i="1"/>
  <c r="G549" i="1"/>
  <c r="D549" i="1"/>
  <c r="C549" i="1"/>
  <c r="H549" i="1" s="1"/>
  <c r="D548" i="1"/>
  <c r="C548" i="1"/>
  <c r="D547" i="1"/>
  <c r="C547" i="1"/>
  <c r="H547" i="1" s="1"/>
  <c r="D546" i="1"/>
  <c r="C546" i="1"/>
  <c r="D545" i="1"/>
  <c r="C545" i="1"/>
  <c r="H545" i="1" s="1"/>
  <c r="D544" i="1"/>
  <c r="D543" i="1"/>
  <c r="C543" i="1"/>
  <c r="H543" i="1" s="1"/>
  <c r="D542" i="1"/>
  <c r="C542" i="1"/>
  <c r="G542" i="1" s="1"/>
  <c r="G541" i="1"/>
  <c r="D541" i="1"/>
  <c r="C541" i="1"/>
  <c r="H541" i="1" s="1"/>
  <c r="D540" i="1"/>
  <c r="G540" i="1" s="1"/>
  <c r="C540" i="1"/>
  <c r="G539" i="1"/>
  <c r="D539" i="1"/>
  <c r="C539" i="1"/>
  <c r="H539" i="1" s="1"/>
  <c r="D538" i="1"/>
  <c r="C538" i="1"/>
  <c r="D537" i="1"/>
  <c r="C537" i="1"/>
  <c r="H537" i="1" s="1"/>
  <c r="D536" i="1"/>
  <c r="C536" i="1"/>
  <c r="D535" i="1"/>
  <c r="C535" i="1"/>
  <c r="H535" i="1" s="1"/>
  <c r="D534" i="1"/>
  <c r="C534" i="1"/>
  <c r="G534" i="1" s="1"/>
  <c r="G533" i="1"/>
  <c r="D533" i="1"/>
  <c r="C533" i="1"/>
  <c r="H533" i="1" s="1"/>
  <c r="D532" i="1"/>
  <c r="C532" i="1"/>
  <c r="G531" i="1"/>
  <c r="D531" i="1"/>
  <c r="C531" i="1"/>
  <c r="H531" i="1" s="1"/>
  <c r="D530" i="1"/>
  <c r="D528" i="1"/>
  <c r="C528" i="1"/>
  <c r="G527" i="1"/>
  <c r="D527" i="1"/>
  <c r="C527" i="1"/>
  <c r="H527" i="1" s="1"/>
  <c r="D526" i="1"/>
  <c r="G526" i="1" s="1"/>
  <c r="C526" i="1"/>
  <c r="D525" i="1"/>
  <c r="C525" i="1"/>
  <c r="H525" i="1" s="1"/>
  <c r="D524" i="1"/>
  <c r="C524" i="1"/>
  <c r="D523" i="1"/>
  <c r="C523" i="1"/>
  <c r="H523" i="1" s="1"/>
  <c r="D522" i="1"/>
  <c r="G522" i="1" s="1"/>
  <c r="C522" i="1"/>
  <c r="G521" i="1"/>
  <c r="D521" i="1"/>
  <c r="C521" i="1"/>
  <c r="H521" i="1" s="1"/>
  <c r="D520" i="1"/>
  <c r="C520" i="1"/>
  <c r="G519" i="1"/>
  <c r="D519" i="1"/>
  <c r="C519" i="1"/>
  <c r="H519" i="1" s="1"/>
  <c r="D518" i="1"/>
  <c r="C518" i="1"/>
  <c r="D517" i="1"/>
  <c r="C517" i="1"/>
  <c r="H517" i="1" s="1"/>
  <c r="D516" i="1"/>
  <c r="C516" i="1"/>
  <c r="D515" i="1"/>
  <c r="C515" i="1"/>
  <c r="H515" i="1" s="1"/>
  <c r="D514" i="1"/>
  <c r="C514" i="1"/>
  <c r="H514" i="1" s="1"/>
  <c r="G513" i="1"/>
  <c r="D513" i="1"/>
  <c r="C513" i="1"/>
  <c r="H513" i="1" s="1"/>
  <c r="G512" i="1"/>
  <c r="D512" i="1"/>
  <c r="C512" i="1"/>
  <c r="H512" i="1" s="1"/>
  <c r="D511" i="1"/>
  <c r="C511" i="1"/>
  <c r="H511" i="1" s="1"/>
  <c r="D510" i="1"/>
  <c r="C510" i="1"/>
  <c r="H510" i="1" s="1"/>
  <c r="G509" i="1"/>
  <c r="D509" i="1"/>
  <c r="C509" i="1"/>
  <c r="H509" i="1" s="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G501" i="1"/>
  <c r="D501" i="1"/>
  <c r="C501" i="1"/>
  <c r="H501" i="1" s="1"/>
  <c r="G500" i="1"/>
  <c r="D500" i="1"/>
  <c r="C500" i="1"/>
  <c r="H500" i="1" s="1"/>
  <c r="D499" i="1"/>
  <c r="C499" i="1"/>
  <c r="H499" i="1" s="1"/>
  <c r="D498" i="1"/>
  <c r="C498" i="1"/>
  <c r="H498" i="1" s="1"/>
  <c r="G497" i="1"/>
  <c r="D497" i="1"/>
  <c r="C497" i="1"/>
  <c r="H497" i="1" s="1"/>
  <c r="G496" i="1"/>
  <c r="D496" i="1"/>
  <c r="C496" i="1"/>
  <c r="H496" i="1" s="1"/>
  <c r="D495" i="1"/>
  <c r="C495" i="1"/>
  <c r="H495" i="1" s="1"/>
  <c r="D494" i="1"/>
  <c r="C494" i="1"/>
  <c r="H494" i="1" s="1"/>
  <c r="G493" i="1"/>
  <c r="D493" i="1"/>
  <c r="C493" i="1"/>
  <c r="H493" i="1" s="1"/>
  <c r="G492" i="1"/>
  <c r="D492" i="1"/>
  <c r="C492" i="1"/>
  <c r="H492" i="1" s="1"/>
  <c r="D491" i="1"/>
  <c r="C491" i="1"/>
  <c r="H491" i="1" s="1"/>
  <c r="D490" i="1"/>
  <c r="C490" i="1"/>
  <c r="H490" i="1" s="1"/>
  <c r="G489" i="1"/>
  <c r="D489" i="1"/>
  <c r="C489" i="1"/>
  <c r="H489" i="1" s="1"/>
  <c r="G488" i="1"/>
  <c r="D488" i="1"/>
  <c r="C488" i="1"/>
  <c r="H488" i="1" s="1"/>
  <c r="D487" i="1"/>
  <c r="C487" i="1"/>
  <c r="H487" i="1" s="1"/>
  <c r="D486" i="1"/>
  <c r="C486" i="1"/>
  <c r="H486" i="1" s="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H476" i="1" s="1"/>
  <c r="D475" i="1"/>
  <c r="C475" i="1"/>
  <c r="H475" i="1" s="1"/>
  <c r="G474" i="1"/>
  <c r="D474" i="1"/>
  <c r="C474" i="1"/>
  <c r="H474" i="1" s="1"/>
  <c r="D472" i="1"/>
  <c r="C472" i="1"/>
  <c r="H472" i="1" s="1"/>
  <c r="G471" i="1"/>
  <c r="D471" i="1"/>
  <c r="C471" i="1"/>
  <c r="H471" i="1" s="1"/>
  <c r="C470" i="1"/>
  <c r="D469" i="1"/>
  <c r="C469" i="1"/>
  <c r="H469" i="1" s="1"/>
  <c r="G468" i="1"/>
  <c r="D468" i="1"/>
  <c r="C468" i="1"/>
  <c r="H468" i="1" s="1"/>
  <c r="G467" i="1"/>
  <c r="D467" i="1"/>
  <c r="C467" i="1"/>
  <c r="H467" i="1" s="1"/>
  <c r="D466" i="1"/>
  <c r="C466" i="1"/>
  <c r="H466" i="1" s="1"/>
  <c r="D465" i="1"/>
  <c r="C465" i="1"/>
  <c r="H465" i="1" s="1"/>
  <c r="G464" i="1"/>
  <c r="D464" i="1"/>
  <c r="C464" i="1"/>
  <c r="H464" i="1" s="1"/>
  <c r="G463" i="1"/>
  <c r="D463" i="1"/>
  <c r="C463" i="1"/>
  <c r="H463" i="1" s="1"/>
  <c r="D462" i="1"/>
  <c r="C462" i="1"/>
  <c r="H462" i="1" s="1"/>
  <c r="D461" i="1"/>
  <c r="C461" i="1"/>
  <c r="H461" i="1" s="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C446" i="1"/>
  <c r="G445" i="1"/>
  <c r="D445" i="1"/>
  <c r="C445" i="1"/>
  <c r="H445" i="1" s="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D434" i="1"/>
  <c r="G433" i="1"/>
  <c r="D433" i="1"/>
  <c r="C433" i="1"/>
  <c r="H433" i="1" s="1"/>
  <c r="D432" i="1"/>
  <c r="C432" i="1"/>
  <c r="H432" i="1" s="1"/>
  <c r="C431" i="1"/>
  <c r="G430" i="1"/>
  <c r="D430" i="1"/>
  <c r="C430" i="1"/>
  <c r="H430" i="1" s="1"/>
  <c r="D429" i="1"/>
  <c r="C429" i="1"/>
  <c r="H429" i="1" s="1"/>
  <c r="D428" i="1"/>
  <c r="C428" i="1"/>
  <c r="H428" i="1" s="1"/>
  <c r="G427" i="1"/>
  <c r="D427" i="1"/>
  <c r="C427" i="1"/>
  <c r="H427" i="1" s="1"/>
  <c r="G426" i="1"/>
  <c r="D426" i="1"/>
  <c r="C426" i="1"/>
  <c r="H426" i="1" s="1"/>
  <c r="C425" i="1"/>
  <c r="D423" i="1"/>
  <c r="C423" i="1"/>
  <c r="H423" i="1" s="1"/>
  <c r="D422" i="1"/>
  <c r="C422" i="1"/>
  <c r="H422" i="1" s="1"/>
  <c r="D421" i="1"/>
  <c r="G421" i="1" s="1"/>
  <c r="C421" i="1"/>
  <c r="G416" i="1"/>
  <c r="D416" i="1"/>
  <c r="C416" i="1"/>
  <c r="H416" i="1" s="1"/>
  <c r="D415" i="1"/>
  <c r="C415" i="1"/>
  <c r="H415" i="1" s="1"/>
  <c r="D414" i="1"/>
  <c r="C414" i="1"/>
  <c r="H414" i="1" s="1"/>
  <c r="G411" i="1"/>
  <c r="D411" i="1"/>
  <c r="C411" i="1"/>
  <c r="H411" i="1" s="1"/>
  <c r="G410" i="1"/>
  <c r="D410" i="1"/>
  <c r="C410" i="1"/>
  <c r="H410" i="1" s="1"/>
  <c r="D409" i="1"/>
  <c r="C409" i="1"/>
  <c r="H409" i="1" s="1"/>
  <c r="D408" i="1"/>
  <c r="C408" i="1"/>
  <c r="H408" i="1" s="1"/>
  <c r="G407" i="1"/>
  <c r="D407" i="1"/>
  <c r="C407" i="1"/>
  <c r="H407" i="1" s="1"/>
  <c r="G406" i="1"/>
  <c r="D406" i="1"/>
  <c r="C406" i="1"/>
  <c r="H406" i="1" s="1"/>
  <c r="D405" i="1"/>
  <c r="C405" i="1"/>
  <c r="H405" i="1" s="1"/>
  <c r="D404" i="1"/>
  <c r="C404" i="1"/>
  <c r="H404" i="1" s="1"/>
  <c r="G403" i="1"/>
  <c r="D403" i="1"/>
  <c r="C403" i="1"/>
  <c r="H403" i="1" s="1"/>
  <c r="G402" i="1"/>
  <c r="D402" i="1"/>
  <c r="C402" i="1"/>
  <c r="H402" i="1" s="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G391" i="1"/>
  <c r="D391" i="1"/>
  <c r="C391" i="1"/>
  <c r="H391" i="1" s="1"/>
  <c r="G390" i="1"/>
  <c r="D390" i="1"/>
  <c r="C390" i="1"/>
  <c r="D389" i="1"/>
  <c r="C389" i="1"/>
  <c r="G389" i="1" s="1"/>
  <c r="D388" i="1"/>
  <c r="C388" i="1"/>
  <c r="H388" i="1" s="1"/>
  <c r="G387" i="1"/>
  <c r="D387" i="1"/>
  <c r="C387" i="1"/>
  <c r="H387" i="1" s="1"/>
  <c r="G386" i="1"/>
  <c r="D386" i="1"/>
  <c r="C386" i="1"/>
  <c r="D385" i="1"/>
  <c r="C385" i="1"/>
  <c r="G385" i="1" s="1"/>
  <c r="D384" i="1"/>
  <c r="C384" i="1"/>
  <c r="H384" i="1" s="1"/>
  <c r="G383" i="1"/>
  <c r="D383" i="1"/>
  <c r="C383" i="1"/>
  <c r="H383" i="1" s="1"/>
  <c r="G382" i="1"/>
  <c r="D382" i="1"/>
  <c r="C382" i="1"/>
  <c r="D381" i="1"/>
  <c r="C381" i="1"/>
  <c r="G381" i="1" s="1"/>
  <c r="D380" i="1"/>
  <c r="C380" i="1"/>
  <c r="H380" i="1" s="1"/>
  <c r="G379" i="1"/>
  <c r="D379" i="1"/>
  <c r="C379" i="1"/>
  <c r="H379" i="1" s="1"/>
  <c r="G378" i="1"/>
  <c r="D378" i="1"/>
  <c r="C378" i="1"/>
  <c r="D377" i="1"/>
  <c r="C377" i="1"/>
  <c r="G377" i="1" s="1"/>
  <c r="D376" i="1"/>
  <c r="C376" i="1"/>
  <c r="H376" i="1" s="1"/>
  <c r="G375" i="1"/>
  <c r="D375" i="1"/>
  <c r="C375" i="1"/>
  <c r="H375" i="1" s="1"/>
  <c r="G374" i="1"/>
  <c r="D374" i="1"/>
  <c r="C374" i="1"/>
  <c r="D373" i="1"/>
  <c r="C373" i="1"/>
  <c r="G373" i="1" s="1"/>
  <c r="D372" i="1"/>
  <c r="C372" i="1"/>
  <c r="H372" i="1" s="1"/>
  <c r="G371" i="1"/>
  <c r="D371" i="1"/>
  <c r="C371" i="1"/>
  <c r="H371" i="1" s="1"/>
  <c r="G370" i="1"/>
  <c r="D370" i="1"/>
  <c r="C370" i="1"/>
  <c r="D369" i="1"/>
  <c r="C369" i="1"/>
  <c r="G369" i="1" s="1"/>
  <c r="G367" i="1"/>
  <c r="D367" i="1"/>
  <c r="C367" i="1"/>
  <c r="H367" i="1" s="1"/>
  <c r="G366" i="1"/>
  <c r="D366" i="1"/>
  <c r="C366" i="1"/>
  <c r="D365" i="1"/>
  <c r="C365" i="1"/>
  <c r="G365" i="1" s="1"/>
  <c r="D364" i="1"/>
  <c r="C364" i="1"/>
  <c r="H364" i="1" s="1"/>
  <c r="G363" i="1"/>
  <c r="D363" i="1"/>
  <c r="C363" i="1"/>
  <c r="H363" i="1" s="1"/>
  <c r="G362" i="1"/>
  <c r="D362" i="1"/>
  <c r="C362" i="1"/>
  <c r="D361" i="1"/>
  <c r="C361" i="1"/>
  <c r="G361" i="1" s="1"/>
  <c r="D360" i="1"/>
  <c r="C360" i="1"/>
  <c r="H360" i="1" s="1"/>
  <c r="G359" i="1"/>
  <c r="D359" i="1"/>
  <c r="C359" i="1"/>
  <c r="H359" i="1" s="1"/>
  <c r="G358" i="1"/>
  <c r="D358" i="1"/>
  <c r="C358" i="1"/>
  <c r="D357" i="1"/>
  <c r="C357" i="1"/>
  <c r="G357" i="1" s="1"/>
  <c r="D356" i="1"/>
  <c r="C356" i="1"/>
  <c r="H356" i="1" s="1"/>
  <c r="G354" i="1"/>
  <c r="D354" i="1"/>
  <c r="C354" i="1"/>
  <c r="D353" i="1"/>
  <c r="C353" i="1"/>
  <c r="G353" i="1" s="1"/>
  <c r="D352" i="1"/>
  <c r="C352" i="1"/>
  <c r="H352" i="1" s="1"/>
  <c r="G351" i="1"/>
  <c r="D351" i="1"/>
  <c r="C351" i="1"/>
  <c r="H351" i="1" s="1"/>
  <c r="G350" i="1"/>
  <c r="D350" i="1"/>
  <c r="C350" i="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E31" i="9" l="1"/>
  <c r="B31" i="9" s="1"/>
  <c r="E307" i="9"/>
  <c r="B307" i="9" s="1"/>
  <c r="E322" i="9"/>
  <c r="B322" i="9" s="1"/>
  <c r="E37" i="9"/>
  <c r="B37" i="9" s="1"/>
  <c r="H1034" i="1"/>
  <c r="E12" i="5"/>
  <c r="D1017" i="1" s="1"/>
  <c r="F29" i="5"/>
  <c r="E303" i="9"/>
  <c r="B303" i="9" s="1"/>
  <c r="E255" i="5"/>
  <c r="D1259" i="1" s="1"/>
  <c r="H1203" i="1"/>
  <c r="F82" i="5"/>
  <c r="E294" i="9"/>
  <c r="B294" i="9" s="1"/>
  <c r="H299" i="1"/>
  <c r="E648" i="4"/>
  <c r="D642" i="1" s="1"/>
  <c r="H421" i="1"/>
  <c r="H669" i="1"/>
  <c r="G669" i="1"/>
  <c r="H701" i="1"/>
  <c r="G701" i="1"/>
  <c r="H1032" i="1"/>
  <c r="G1032" i="1"/>
  <c r="H1188" i="1"/>
  <c r="G1188" i="1"/>
  <c r="H1250" i="1"/>
  <c r="G1250" i="1"/>
  <c r="G393" i="1"/>
  <c r="G397" i="1"/>
  <c r="G401" i="1"/>
  <c r="G405" i="1"/>
  <c r="G409" i="1"/>
  <c r="G415" i="1"/>
  <c r="G423" i="1"/>
  <c r="G429" i="1"/>
  <c r="H431" i="1"/>
  <c r="G432" i="1"/>
  <c r="C434" i="1"/>
  <c r="G436" i="1"/>
  <c r="G440" i="1"/>
  <c r="G444" i="1"/>
  <c r="H446" i="1"/>
  <c r="G447" i="1"/>
  <c r="G451" i="1"/>
  <c r="G455" i="1"/>
  <c r="G459" i="1"/>
  <c r="G462" i="1"/>
  <c r="G466" i="1"/>
  <c r="G476" i="1"/>
  <c r="G480" i="1"/>
  <c r="G484" i="1"/>
  <c r="G487" i="1"/>
  <c r="G491" i="1"/>
  <c r="G495" i="1"/>
  <c r="G499" i="1"/>
  <c r="G503" i="1"/>
  <c r="G507" i="1"/>
  <c r="G511" i="1"/>
  <c r="G515" i="1"/>
  <c r="G523" i="1"/>
  <c r="G535" i="1"/>
  <c r="G543" i="1"/>
  <c r="G545" i="1"/>
  <c r="G553" i="1"/>
  <c r="G561" i="1"/>
  <c r="G571" i="1"/>
  <c r="G581" i="1"/>
  <c r="G589" i="1"/>
  <c r="G597" i="1"/>
  <c r="G605" i="1"/>
  <c r="G613" i="1"/>
  <c r="G621" i="1"/>
  <c r="G629" i="1"/>
  <c r="G649" i="1"/>
  <c r="G657" i="1"/>
  <c r="H673" i="1"/>
  <c r="G673" i="1"/>
  <c r="H689" i="1"/>
  <c r="G689" i="1"/>
  <c r="G698" i="1"/>
  <c r="H705" i="1"/>
  <c r="G705" i="1"/>
  <c r="G714" i="1"/>
  <c r="H721" i="1"/>
  <c r="G721" i="1"/>
  <c r="G730" i="1"/>
  <c r="H737" i="1"/>
  <c r="G737" i="1"/>
  <c r="G746" i="1"/>
  <c r="H753" i="1"/>
  <c r="G753" i="1"/>
  <c r="H685" i="1"/>
  <c r="G685" i="1"/>
  <c r="H733" i="1"/>
  <c r="G733" i="1"/>
  <c r="H1019" i="1"/>
  <c r="G1019" i="1"/>
  <c r="H1024" i="1"/>
  <c r="G1024" i="1"/>
  <c r="H1027" i="1"/>
  <c r="G1027" i="1"/>
  <c r="H1035" i="1"/>
  <c r="G1035" i="1"/>
  <c r="H1040" i="1"/>
  <c r="G1040" i="1"/>
  <c r="H1043" i="1"/>
  <c r="G1043" i="1"/>
  <c r="H1204" i="1"/>
  <c r="G1204" i="1"/>
  <c r="H1244" i="1"/>
  <c r="G1244" i="1"/>
  <c r="H1248" i="1"/>
  <c r="G1248" i="1"/>
  <c r="H1252" i="1"/>
  <c r="G1252" i="1"/>
  <c r="G195" i="9"/>
  <c r="E195" i="9" s="1"/>
  <c r="B195" i="9" s="1"/>
  <c r="D470" i="1"/>
  <c r="G470" i="1" s="1"/>
  <c r="H1608" i="1"/>
  <c r="G160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H350" i="1"/>
  <c r="G352" i="1"/>
  <c r="H354" i="1"/>
  <c r="G356" i="1"/>
  <c r="H358" i="1"/>
  <c r="G360" i="1"/>
  <c r="H362" i="1"/>
  <c r="G364" i="1"/>
  <c r="H366" i="1"/>
  <c r="H370" i="1"/>
  <c r="G372" i="1"/>
  <c r="H374" i="1"/>
  <c r="G376" i="1"/>
  <c r="H378" i="1"/>
  <c r="G380" i="1"/>
  <c r="H382" i="1"/>
  <c r="G384" i="1"/>
  <c r="H386" i="1"/>
  <c r="G388" i="1"/>
  <c r="H390" i="1"/>
  <c r="G392" i="1"/>
  <c r="G396" i="1"/>
  <c r="G400" i="1"/>
  <c r="G404" i="1"/>
  <c r="G408" i="1"/>
  <c r="G414" i="1"/>
  <c r="G422" i="1"/>
  <c r="G428" i="1"/>
  <c r="G431" i="1"/>
  <c r="G435" i="1"/>
  <c r="G439" i="1"/>
  <c r="G443" i="1"/>
  <c r="G446" i="1"/>
  <c r="G450" i="1"/>
  <c r="G454" i="1"/>
  <c r="G458" i="1"/>
  <c r="G461" i="1"/>
  <c r="G465" i="1"/>
  <c r="G469" i="1"/>
  <c r="G472" i="1"/>
  <c r="G475" i="1"/>
  <c r="G479" i="1"/>
  <c r="G483" i="1"/>
  <c r="G486" i="1"/>
  <c r="G490" i="1"/>
  <c r="G494" i="1"/>
  <c r="G498" i="1"/>
  <c r="G502" i="1"/>
  <c r="G506" i="1"/>
  <c r="G510" i="1"/>
  <c r="G514" i="1"/>
  <c r="G517" i="1"/>
  <c r="G525" i="1"/>
  <c r="G537" i="1"/>
  <c r="G546" i="1"/>
  <c r="G547" i="1"/>
  <c r="G555" i="1"/>
  <c r="G562" i="1"/>
  <c r="G563" i="1"/>
  <c r="G573" i="1"/>
  <c r="G583" i="1"/>
  <c r="G599" i="1"/>
  <c r="G607" i="1"/>
  <c r="G615" i="1"/>
  <c r="G622" i="1"/>
  <c r="G631" i="1"/>
  <c r="G635" i="1"/>
  <c r="G651" i="1"/>
  <c r="G659" i="1"/>
  <c r="H677" i="1"/>
  <c r="G677" i="1"/>
  <c r="H693" i="1"/>
  <c r="G693" i="1"/>
  <c r="G702" i="1"/>
  <c r="H709" i="1"/>
  <c r="G709" i="1"/>
  <c r="G718" i="1"/>
  <c r="H725" i="1"/>
  <c r="G725" i="1"/>
  <c r="G734" i="1"/>
  <c r="H741" i="1"/>
  <c r="G741" i="1"/>
  <c r="G750" i="1"/>
  <c r="H1144" i="1"/>
  <c r="G1144" i="1"/>
  <c r="H1160" i="1"/>
  <c r="G1160" i="1"/>
  <c r="H1176" i="1"/>
  <c r="G1176" i="1"/>
  <c r="H717" i="1"/>
  <c r="G717" i="1"/>
  <c r="H749" i="1"/>
  <c r="G749" i="1"/>
  <c r="H1048" i="1"/>
  <c r="G1048" i="1"/>
  <c r="H1064" i="1"/>
  <c r="G1064" i="1"/>
  <c r="H1220" i="1"/>
  <c r="G1220" i="1"/>
  <c r="H1228" i="1"/>
  <c r="G1228" i="1"/>
  <c r="H1246" i="1"/>
  <c r="G1246" i="1"/>
  <c r="H1254" i="1"/>
  <c r="G1254" i="1"/>
  <c r="F431" i="4"/>
  <c r="F550" i="4"/>
  <c r="C544" i="1"/>
  <c r="D565" i="1"/>
  <c r="H353" i="1"/>
  <c r="H357" i="1"/>
  <c r="H361" i="1"/>
  <c r="H365" i="1"/>
  <c r="H369" i="1"/>
  <c r="H373" i="1"/>
  <c r="H377" i="1"/>
  <c r="H381" i="1"/>
  <c r="H385" i="1"/>
  <c r="H389" i="1"/>
  <c r="H470" i="1"/>
  <c r="G518" i="1"/>
  <c r="G538" i="1"/>
  <c r="G566" i="1"/>
  <c r="H665" i="1"/>
  <c r="G665" i="1"/>
  <c r="H681" i="1"/>
  <c r="G681" i="1"/>
  <c r="G690" i="1"/>
  <c r="H697" i="1"/>
  <c r="G697" i="1"/>
  <c r="G706" i="1"/>
  <c r="H713" i="1"/>
  <c r="G713" i="1"/>
  <c r="G722" i="1"/>
  <c r="H729" i="1"/>
  <c r="G729" i="1"/>
  <c r="G738" i="1"/>
  <c r="H745" i="1"/>
  <c r="G745" i="1"/>
  <c r="G754" i="1"/>
  <c r="H1076" i="1"/>
  <c r="G1076" i="1"/>
  <c r="H1092" i="1"/>
  <c r="G1092" i="1"/>
  <c r="H1096" i="1"/>
  <c r="G1096" i="1"/>
  <c r="H1112" i="1"/>
  <c r="G1112" i="1"/>
  <c r="H1128" i="1"/>
  <c r="G1128" i="1"/>
  <c r="H516" i="1"/>
  <c r="H520" i="1"/>
  <c r="H524" i="1"/>
  <c r="H528" i="1"/>
  <c r="H532" i="1"/>
  <c r="H536" i="1"/>
  <c r="H540" i="1"/>
  <c r="H548" i="1"/>
  <c r="H552" i="1"/>
  <c r="H556" i="1"/>
  <c r="H560" i="1"/>
  <c r="H564" i="1"/>
  <c r="H568" i="1"/>
  <c r="H572" i="1"/>
  <c r="H576" i="1"/>
  <c r="H580" i="1"/>
  <c r="H584" i="1"/>
  <c r="H588" i="1"/>
  <c r="H592" i="1"/>
  <c r="H596" i="1"/>
  <c r="H600" i="1"/>
  <c r="H604" i="1"/>
  <c r="H608" i="1"/>
  <c r="H612" i="1"/>
  <c r="H616" i="1"/>
  <c r="H620" i="1"/>
  <c r="H624" i="1"/>
  <c r="H628" i="1"/>
  <c r="H632"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52" i="1"/>
  <c r="G1052" i="1"/>
  <c r="H1068" i="1"/>
  <c r="G1068" i="1"/>
  <c r="H1080" i="1"/>
  <c r="G1080" i="1"/>
  <c r="H1100" i="1"/>
  <c r="G1100" i="1"/>
  <c r="H1116" i="1"/>
  <c r="G1116" i="1"/>
  <c r="H1132" i="1"/>
  <c r="G1132" i="1"/>
  <c r="H1148" i="1"/>
  <c r="G1148" i="1"/>
  <c r="H1164" i="1"/>
  <c r="G1164" i="1"/>
  <c r="H1192" i="1"/>
  <c r="G1192" i="1"/>
  <c r="H1208" i="1"/>
  <c r="G1208" i="1"/>
  <c r="H1232" i="1"/>
  <c r="G1232" i="1"/>
  <c r="I17" i="3"/>
  <c r="H1020" i="1"/>
  <c r="G1020" i="1"/>
  <c r="H1023" i="1"/>
  <c r="G1023" i="1"/>
  <c r="H1028" i="1"/>
  <c r="G1028" i="1"/>
  <c r="H1031" i="1"/>
  <c r="G1031" i="1"/>
  <c r="H1036" i="1"/>
  <c r="G1036" i="1"/>
  <c r="H1039" i="1"/>
  <c r="G1039" i="1"/>
  <c r="H1044" i="1"/>
  <c r="G1044" i="1"/>
  <c r="H1056" i="1"/>
  <c r="G1056" i="1"/>
  <c r="H1072" i="1"/>
  <c r="G1072" i="1"/>
  <c r="H1084" i="1"/>
  <c r="G1084" i="1"/>
  <c r="H1104" i="1"/>
  <c r="G1104" i="1"/>
  <c r="H1120" i="1"/>
  <c r="G1120" i="1"/>
  <c r="H1136" i="1"/>
  <c r="G1136" i="1"/>
  <c r="H1152" i="1"/>
  <c r="G1152" i="1"/>
  <c r="H1168" i="1"/>
  <c r="G1168" i="1"/>
  <c r="H1196" i="1"/>
  <c r="G1196" i="1"/>
  <c r="H1212" i="1"/>
  <c r="G1212" i="1"/>
  <c r="H1236" i="1"/>
  <c r="G1236" i="1"/>
  <c r="H1260" i="1"/>
  <c r="G1260" i="1"/>
  <c r="H1262" i="1"/>
  <c r="G1262" i="1"/>
  <c r="H1264" i="1"/>
  <c r="G1264" i="1"/>
  <c r="H1266" i="1"/>
  <c r="G1266" i="1"/>
  <c r="H1268" i="1"/>
  <c r="G1268" i="1"/>
  <c r="G516" i="1"/>
  <c r="H518" i="1"/>
  <c r="G520" i="1"/>
  <c r="H522" i="1"/>
  <c r="G524" i="1"/>
  <c r="H526" i="1"/>
  <c r="G528" i="1"/>
  <c r="G532" i="1"/>
  <c r="H534" i="1"/>
  <c r="G536" i="1"/>
  <c r="H538" i="1"/>
  <c r="H542" i="1"/>
  <c r="H546" i="1"/>
  <c r="G548" i="1"/>
  <c r="H550" i="1"/>
  <c r="G552" i="1"/>
  <c r="H554" i="1"/>
  <c r="G556" i="1"/>
  <c r="H558" i="1"/>
  <c r="G560" i="1"/>
  <c r="H562" i="1"/>
  <c r="G564" i="1"/>
  <c r="H566" i="1"/>
  <c r="G568" i="1"/>
  <c r="H570" i="1"/>
  <c r="G572" i="1"/>
  <c r="H574" i="1"/>
  <c r="G576"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H730" i="1"/>
  <c r="H734" i="1"/>
  <c r="H738" i="1"/>
  <c r="H742" i="1"/>
  <c r="H746" i="1"/>
  <c r="H750" i="1"/>
  <c r="H754"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60" i="1"/>
  <c r="G1060" i="1"/>
  <c r="H1088" i="1"/>
  <c r="G1088" i="1"/>
  <c r="H1108" i="1"/>
  <c r="G1108" i="1"/>
  <c r="H1124" i="1"/>
  <c r="G1124" i="1"/>
  <c r="H1156" i="1"/>
  <c r="G1156" i="1"/>
  <c r="H1172" i="1"/>
  <c r="G1172" i="1"/>
  <c r="H1184" i="1"/>
  <c r="G1184" i="1"/>
  <c r="H1200" i="1"/>
  <c r="G1200" i="1"/>
  <c r="H1216" i="1"/>
  <c r="G1216" i="1"/>
  <c r="H1224" i="1"/>
  <c r="G1224" i="1"/>
  <c r="H1240" i="1"/>
  <c r="G1240" i="1"/>
  <c r="H1256" i="1"/>
  <c r="G1256" i="1"/>
  <c r="H1258" i="1"/>
  <c r="G125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245" i="1"/>
  <c r="G1245" i="1"/>
  <c r="H1247" i="1"/>
  <c r="G1247" i="1"/>
  <c r="H1249" i="1"/>
  <c r="G1249" i="1"/>
  <c r="H1251" i="1"/>
  <c r="G1251" i="1"/>
  <c r="H1253" i="1"/>
  <c r="G1253" i="1"/>
  <c r="H1257" i="1"/>
  <c r="G1257" i="1"/>
  <c r="H1261" i="1"/>
  <c r="G1261" i="1"/>
  <c r="H1263" i="1"/>
  <c r="G1263" i="1"/>
  <c r="H1265" i="1"/>
  <c r="G1265" i="1"/>
  <c r="H1267" i="1"/>
  <c r="G1267" i="1"/>
  <c r="H1269" i="1"/>
  <c r="G1269"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021" i="1"/>
  <c r="H1025" i="1"/>
  <c r="H1029" i="1"/>
  <c r="H1033" i="1"/>
  <c r="H1037" i="1"/>
  <c r="H1041"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G1207" i="1"/>
  <c r="H1209" i="1"/>
  <c r="G1211" i="1"/>
  <c r="H1213" i="1"/>
  <c r="G1215" i="1"/>
  <c r="H1217" i="1"/>
  <c r="G1219" i="1"/>
  <c r="H1221" i="1"/>
  <c r="H1225" i="1"/>
  <c r="G1227" i="1"/>
  <c r="H1229" i="1"/>
  <c r="G1231" i="1"/>
  <c r="H1233" i="1"/>
  <c r="G1235" i="1"/>
  <c r="H1237" i="1"/>
  <c r="G1239" i="1"/>
  <c r="H1241" i="1"/>
  <c r="G1243"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403" i="1"/>
  <c r="G1403" i="1"/>
  <c r="H1405" i="1"/>
  <c r="G1405"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F44" i="4"/>
  <c r="D43" i="4"/>
  <c r="F120" i="4"/>
  <c r="D106" i="4"/>
  <c r="F164" i="4"/>
  <c r="D152" i="4"/>
  <c r="F71" i="5"/>
  <c r="D70" i="5"/>
  <c r="F252" i="5"/>
  <c r="F256" i="5"/>
  <c r="D255" i="5"/>
  <c r="F10" i="6"/>
  <c r="C1406" i="1"/>
  <c r="D1526" i="1"/>
  <c r="E129" i="6"/>
  <c r="D1525" i="1" s="1"/>
  <c r="C1577" i="1"/>
  <c r="H36" i="3"/>
  <c r="D38" i="7"/>
  <c r="G221" i="9"/>
  <c r="E221" i="9" s="1"/>
  <c r="B221" i="9" s="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E152" i="4"/>
  <c r="F153" i="4"/>
  <c r="F426" i="4"/>
  <c r="D647" i="4"/>
  <c r="F492" i="4"/>
  <c r="D491" i="4"/>
  <c r="G203" i="9"/>
  <c r="E203" i="9" s="1"/>
  <c r="B203" i="9" s="1"/>
  <c r="H1402" i="1"/>
  <c r="G1402" i="1"/>
  <c r="H1404" i="1"/>
  <c r="G1404"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F49" i="4"/>
  <c r="G24" i="9"/>
  <c r="D230" i="4"/>
  <c r="D309" i="4"/>
  <c r="F374" i="4"/>
  <c r="D373" i="4"/>
  <c r="D360" i="4" s="1"/>
  <c r="F480" i="4"/>
  <c r="D479" i="4"/>
  <c r="F135" i="4"/>
  <c r="D134" i="4"/>
  <c r="F322" i="4"/>
  <c r="D321" i="4"/>
  <c r="E373" i="4"/>
  <c r="D368" i="1" s="1"/>
  <c r="E647" i="4"/>
  <c r="D641" i="1" s="1"/>
  <c r="F467" i="4"/>
  <c r="D466" i="4"/>
  <c r="D430" i="4" s="1"/>
  <c r="E479" i="4"/>
  <c r="D473" i="1" s="1"/>
  <c r="E491" i="4"/>
  <c r="D485" i="1" s="1"/>
  <c r="D571" i="4"/>
  <c r="E584" i="4"/>
  <c r="D578" i="1" s="1"/>
  <c r="E69" i="5"/>
  <c r="F220" i="5"/>
  <c r="D219" i="5"/>
  <c r="I27" i="3"/>
  <c r="F36" i="6"/>
  <c r="D35" i="6"/>
  <c r="D1511" i="1"/>
  <c r="E114" i="6"/>
  <c r="E141" i="6" s="1"/>
  <c r="D1555" i="1"/>
  <c r="I34" i="3"/>
  <c r="G185" i="9"/>
  <c r="E185" i="9" s="1"/>
  <c r="B185" i="9" s="1"/>
  <c r="G193" i="9"/>
  <c r="E193" i="9" s="1"/>
  <c r="B193" i="9" s="1"/>
  <c r="H24" i="9"/>
  <c r="F263" i="4"/>
  <c r="D262" i="4"/>
  <c r="E321" i="4"/>
  <c r="D316" i="1" s="1"/>
  <c r="D354" i="4"/>
  <c r="F379" i="4"/>
  <c r="F427" i="4"/>
  <c r="E431" i="4"/>
  <c r="E466" i="4"/>
  <c r="D460" i="1" s="1"/>
  <c r="F598" i="4"/>
  <c r="D597" i="4"/>
  <c r="D629" i="4"/>
  <c r="D648" i="4"/>
  <c r="G338" i="9"/>
  <c r="E338" i="9" s="1"/>
  <c r="B338" i="9" s="1"/>
  <c r="F203" i="5"/>
  <c r="E219" i="5"/>
  <c r="D5" i="6"/>
  <c r="G309" i="9"/>
  <c r="E309" i="9" s="1"/>
  <c r="B309" i="9" s="1"/>
  <c r="H308" i="9"/>
  <c r="E308" i="9" s="1"/>
  <c r="B308" i="9" s="1"/>
  <c r="G302" i="9"/>
  <c r="E302" i="9" s="1"/>
  <c r="B302" i="9" s="1"/>
  <c r="G301" i="9"/>
  <c r="E301" i="9" s="1"/>
  <c r="B301" i="9" s="1"/>
  <c r="G300" i="9"/>
  <c r="E300" i="9" s="1"/>
  <c r="B300" i="9" s="1"/>
  <c r="H310" i="9"/>
  <c r="H309" i="9"/>
  <c r="G226" i="9"/>
  <c r="E226" i="9" s="1"/>
  <c r="B226" i="9" s="1"/>
  <c r="G222" i="9"/>
  <c r="E222" i="9" s="1"/>
  <c r="B222" i="9" s="1"/>
  <c r="G218" i="9"/>
  <c r="E218" i="9" s="1"/>
  <c r="B218" i="9" s="1"/>
  <c r="G180" i="9"/>
  <c r="H179" i="9"/>
  <c r="M228" i="9"/>
  <c r="G227" i="9"/>
  <c r="E227" i="9" s="1"/>
  <c r="B227" i="9" s="1"/>
  <c r="G223" i="9"/>
  <c r="E223" i="9" s="1"/>
  <c r="B223" i="9" s="1"/>
  <c r="G219" i="9"/>
  <c r="E219" i="9" s="1"/>
  <c r="B219" i="9" s="1"/>
  <c r="G179" i="9"/>
  <c r="E179" i="9" s="1"/>
  <c r="B179" i="9" s="1"/>
  <c r="G178" i="9"/>
  <c r="E178" i="9" s="1"/>
  <c r="B178" i="9" s="1"/>
  <c r="G177" i="9"/>
  <c r="E177" i="9" s="1"/>
  <c r="B177" i="9" s="1"/>
  <c r="G176" i="9"/>
  <c r="E176" i="9" s="1"/>
  <c r="B176" i="9" s="1"/>
  <c r="G175" i="9"/>
  <c r="E175" i="9" s="1"/>
  <c r="B175" i="9" s="1"/>
  <c r="G174" i="9"/>
  <c r="E174" i="9" s="1"/>
  <c r="B174" i="9" s="1"/>
  <c r="G310" i="9"/>
  <c r="E310" i="9" s="1"/>
  <c r="B310" i="9" s="1"/>
  <c r="L228" i="9"/>
  <c r="F228" i="9" s="1"/>
  <c r="B228" i="9" s="1"/>
  <c r="G224" i="9"/>
  <c r="E224" i="9" s="1"/>
  <c r="B224" i="9" s="1"/>
  <c r="G220" i="9"/>
  <c r="E220" i="9" s="1"/>
  <c r="B220"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I10" i="9"/>
  <c r="G225" i="9"/>
  <c r="E225" i="9" s="1"/>
  <c r="B225" i="9" s="1"/>
  <c r="G217" i="9"/>
  <c r="E217" i="9" s="1"/>
  <c r="B21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3" i="9"/>
  <c r="E183" i="9" s="1"/>
  <c r="B183" i="9" s="1"/>
  <c r="G191" i="9"/>
  <c r="E191" i="9" s="1"/>
  <c r="B191" i="9" s="1"/>
  <c r="G199" i="9"/>
  <c r="E199" i="9" s="1"/>
  <c r="B199" i="9" s="1"/>
  <c r="H1480" i="1"/>
  <c r="D7" i="4"/>
  <c r="F178" i="4"/>
  <c r="F203" i="4"/>
  <c r="D202" i="4"/>
  <c r="F13" i="5"/>
  <c r="D12" i="5"/>
  <c r="E178" i="5"/>
  <c r="F181" i="5"/>
  <c r="C1490" i="1"/>
  <c r="F94" i="6"/>
  <c r="H1628" i="1"/>
  <c r="G1628" i="1"/>
  <c r="G1644" i="1"/>
  <c r="H1644" i="1"/>
  <c r="G1664" i="1"/>
  <c r="H1664" i="1"/>
  <c r="G181" i="9"/>
  <c r="E181" i="9" s="1"/>
  <c r="B181" i="9" s="1"/>
  <c r="G189" i="9"/>
  <c r="E189" i="9" s="1"/>
  <c r="B189" i="9" s="1"/>
  <c r="G197" i="9"/>
  <c r="E197" i="9" s="1"/>
  <c r="B197" i="9" s="1"/>
  <c r="G205" i="9"/>
  <c r="E205" i="9" s="1"/>
  <c r="B205" i="9" s="1"/>
  <c r="G316" i="9"/>
  <c r="G315" i="9"/>
  <c r="C1503" i="1"/>
  <c r="F107" i="6"/>
  <c r="C1525" i="1"/>
  <c r="F129" i="6"/>
  <c r="D1540" i="1"/>
  <c r="E6" i="7"/>
  <c r="C1556" i="1"/>
  <c r="D22" i="7"/>
  <c r="G1614" i="1"/>
  <c r="H1614" i="1"/>
  <c r="G1629" i="1"/>
  <c r="H1629" i="1"/>
  <c r="G1649" i="1"/>
  <c r="H1649" i="1"/>
  <c r="G1669" i="1"/>
  <c r="H1669" i="1"/>
  <c r="B33" i="9"/>
  <c r="B41" i="9"/>
  <c r="B49" i="9"/>
  <c r="B57" i="9"/>
  <c r="B65" i="9"/>
  <c r="B73" i="9"/>
  <c r="B81" i="9"/>
  <c r="B89" i="9"/>
  <c r="B97" i="9"/>
  <c r="B105" i="9"/>
  <c r="B113" i="9"/>
  <c r="B121" i="9"/>
  <c r="B129" i="9"/>
  <c r="B137" i="9"/>
  <c r="B145" i="9"/>
  <c r="B153" i="9"/>
  <c r="G1633" i="1"/>
  <c r="H1633" i="1"/>
  <c r="D536" i="4"/>
  <c r="D584" i="4"/>
  <c r="D135" i="5"/>
  <c r="H316" i="9"/>
  <c r="H315" i="9"/>
  <c r="G1486" i="1"/>
  <c r="H1486" i="1"/>
  <c r="F114" i="6"/>
  <c r="J1547" i="1"/>
  <c r="G1547" i="1"/>
  <c r="H1547" i="1"/>
  <c r="C1585" i="1"/>
  <c r="D6" i="8"/>
  <c r="B157" i="9"/>
  <c r="B165" i="9"/>
  <c r="B173" i="9"/>
  <c r="G1665" i="1"/>
  <c r="H1665" i="1"/>
  <c r="D88" i="5"/>
  <c r="F150" i="5"/>
  <c r="D177" i="5"/>
  <c r="E337" i="9"/>
  <c r="B337" i="9" s="1"/>
  <c r="D89" i="6"/>
  <c r="G1495" i="1"/>
  <c r="H1495" i="1"/>
  <c r="C1511" i="1"/>
  <c r="F115" i="6"/>
  <c r="C1514" i="1"/>
  <c r="F118" i="6"/>
  <c r="D6" i="7"/>
  <c r="D1572" i="1"/>
  <c r="H1572" i="1" s="1"/>
  <c r="E38" i="7"/>
  <c r="G1595" i="1"/>
  <c r="H1595" i="1"/>
  <c r="B25" i="9"/>
  <c r="B29" i="9"/>
  <c r="B45" i="9"/>
  <c r="B53" i="9"/>
  <c r="B61" i="9"/>
  <c r="B69" i="9"/>
  <c r="B77" i="9"/>
  <c r="B85" i="9"/>
  <c r="B93" i="9"/>
  <c r="B101" i="9"/>
  <c r="B109" i="9"/>
  <c r="B117" i="9"/>
  <c r="B125" i="9"/>
  <c r="B133" i="9"/>
  <c r="B141" i="9"/>
  <c r="B149" i="9"/>
  <c r="F239" i="9"/>
  <c r="B239" i="9" s="1"/>
  <c r="F240" i="9"/>
  <c r="B240" i="9" s="1"/>
  <c r="F243" i="9"/>
  <c r="B243" i="9" s="1"/>
  <c r="F244" i="9"/>
  <c r="B244" i="9" s="1"/>
  <c r="F248" i="9"/>
  <c r="B248" i="9" s="1"/>
  <c r="F252" i="9"/>
  <c r="B252" i="9" s="1"/>
  <c r="F260" i="9"/>
  <c r="B260" i="9" s="1"/>
  <c r="F268" i="9"/>
  <c r="B268" i="9" s="1"/>
  <c r="F276" i="9"/>
  <c r="B276" i="9" s="1"/>
  <c r="G1637" i="1"/>
  <c r="H1637" i="1"/>
  <c r="D25" i="8"/>
  <c r="C1602" i="1" s="1"/>
  <c r="D45" i="8"/>
  <c r="H1634" i="1"/>
  <c r="G1634" i="1"/>
  <c r="H1674" i="1"/>
  <c r="G1674" i="1"/>
  <c r="B263" i="9"/>
  <c r="B287" i="9"/>
  <c r="F298" i="9"/>
  <c r="E329" i="9"/>
  <c r="B329" i="9" s="1"/>
  <c r="G1518" i="1"/>
  <c r="H1518" i="1"/>
  <c r="G1526" i="1"/>
  <c r="H1526" i="1"/>
  <c r="G1540" i="1"/>
  <c r="H1540" i="1"/>
  <c r="G1563" i="1"/>
  <c r="H1563" i="1"/>
  <c r="G1572" i="1"/>
  <c r="H1604" i="1"/>
  <c r="G1604" i="1"/>
  <c r="G1623" i="1"/>
  <c r="H1623" i="1"/>
  <c r="G1639" i="1"/>
  <c r="H1639" i="1"/>
  <c r="G1659" i="1"/>
  <c r="H1659" i="1"/>
  <c r="G1681" i="1"/>
  <c r="H1681" i="1"/>
  <c r="B230" i="9"/>
  <c r="B234" i="9"/>
  <c r="B238" i="9"/>
  <c r="B242" i="9"/>
  <c r="B246" i="9"/>
  <c r="B250" i="9"/>
  <c r="F256" i="9"/>
  <c r="B256" i="9" s="1"/>
  <c r="F264" i="9"/>
  <c r="B264" i="9" s="1"/>
  <c r="F272" i="9"/>
  <c r="B272" i="9" s="1"/>
  <c r="B277" i="9"/>
  <c r="F280" i="9"/>
  <c r="B280" i="9" s="1"/>
  <c r="B285" i="9"/>
  <c r="F288" i="9"/>
  <c r="B288" i="9" s="1"/>
  <c r="E325" i="9"/>
  <c r="B325" i="9" s="1"/>
  <c r="B331" i="9"/>
  <c r="G1685" i="1"/>
  <c r="H1685" i="1"/>
  <c r="G1654" i="1"/>
  <c r="G1657" i="1"/>
  <c r="H1657" i="1"/>
  <c r="G1653" i="1"/>
  <c r="H1653" i="1"/>
  <c r="G1641" i="1"/>
  <c r="H1641" i="1"/>
  <c r="G1611" i="1"/>
  <c r="H1611" i="1"/>
  <c r="G1686" i="1"/>
  <c r="G1677" i="1"/>
  <c r="H1677" i="1"/>
  <c r="G1673" i="1"/>
  <c r="H1673" i="1"/>
  <c r="G1661" i="1"/>
  <c r="H1661" i="1"/>
  <c r="G1625" i="1"/>
  <c r="H1625" i="1"/>
  <c r="G1613" i="1"/>
  <c r="H1613" i="1"/>
  <c r="G1605" i="1"/>
  <c r="H1605" i="1"/>
  <c r="G1645" i="1"/>
  <c r="H1645" i="1"/>
  <c r="G1631" i="1"/>
  <c r="H1631" i="1"/>
  <c r="G1603" i="1"/>
  <c r="H1603" i="1"/>
  <c r="G1596" i="1"/>
  <c r="H1596" i="1"/>
  <c r="J1576" i="1"/>
  <c r="G1576" i="1"/>
  <c r="J1574" i="1"/>
  <c r="G1574" i="1"/>
  <c r="I1574" i="1" s="1"/>
  <c r="J1570" i="1"/>
  <c r="G1570" i="1"/>
  <c r="J1568" i="1"/>
  <c r="G1568" i="1"/>
  <c r="I1568" i="1" s="1"/>
  <c r="J1566" i="1"/>
  <c r="G1566" i="1"/>
  <c r="J1564" i="1"/>
  <c r="G1564" i="1"/>
  <c r="I1564" i="1" s="1"/>
  <c r="G1546" i="1"/>
  <c r="I1546" i="1" s="1"/>
  <c r="H1546" i="1"/>
  <c r="G1544" i="1"/>
  <c r="H1544" i="1"/>
  <c r="G1542" i="1"/>
  <c r="I1542" i="1" s="1"/>
  <c r="H1542" i="1"/>
  <c r="J1575" i="1"/>
  <c r="J1573" i="1"/>
  <c r="J1569" i="1"/>
  <c r="J1567" i="1"/>
  <c r="J1565" i="1"/>
  <c r="J1546" i="1"/>
  <c r="J1544" i="1"/>
  <c r="J1542" i="1"/>
  <c r="G1592" i="1"/>
  <c r="H1592" i="1"/>
  <c r="G1588" i="1"/>
  <c r="H1588" i="1"/>
  <c r="G1584" i="1"/>
  <c r="H1584" i="1"/>
  <c r="J1581" i="1"/>
  <c r="G1581" i="1"/>
  <c r="I1581" i="1" s="1"/>
  <c r="J1579" i="1"/>
  <c r="G1579" i="1"/>
  <c r="I1579" i="1" s="1"/>
  <c r="H1576" i="1"/>
  <c r="G1575" i="1"/>
  <c r="I1575" i="1" s="1"/>
  <c r="H1574" i="1"/>
  <c r="G1573" i="1"/>
  <c r="I1573" i="1" s="1"/>
  <c r="H1570" i="1"/>
  <c r="G1569" i="1"/>
  <c r="I1569" i="1" s="1"/>
  <c r="H1568" i="1"/>
  <c r="G1567" i="1"/>
  <c r="I1567" i="1" s="1"/>
  <c r="H1566" i="1"/>
  <c r="G1565" i="1"/>
  <c r="I1565" i="1" s="1"/>
  <c r="H1564" i="1"/>
  <c r="J1561" i="1"/>
  <c r="G1561" i="1"/>
  <c r="I1561" i="1" s="1"/>
  <c r="J1559" i="1"/>
  <c r="G1559" i="1"/>
  <c r="I1559" i="1" s="1"/>
  <c r="J1557" i="1"/>
  <c r="G1557" i="1"/>
  <c r="I1557" i="1" s="1"/>
  <c r="J1553" i="1"/>
  <c r="G1553" i="1"/>
  <c r="I1553" i="1" s="1"/>
  <c r="J1551" i="1"/>
  <c r="G1551" i="1"/>
  <c r="I1551" i="1" s="1"/>
  <c r="J1549" i="1"/>
  <c r="G1549" i="1"/>
  <c r="I1549" i="1" s="1"/>
  <c r="I1545" i="1"/>
  <c r="I1543" i="1"/>
  <c r="I1541" i="1"/>
  <c r="E7" i="5" l="1"/>
  <c r="D1012" i="1" s="1"/>
  <c r="E251" i="5"/>
  <c r="E315" i="9"/>
  <c r="B315" i="9" s="1"/>
  <c r="D1537" i="1"/>
  <c r="I31" i="3"/>
  <c r="D418" i="4"/>
  <c r="C355" i="1"/>
  <c r="F430" i="4"/>
  <c r="C424" i="1"/>
  <c r="H336" i="9"/>
  <c r="E336" i="9" s="1"/>
  <c r="B336" i="9" s="1"/>
  <c r="F178" i="5"/>
  <c r="E177" i="5"/>
  <c r="D1182" i="1"/>
  <c r="I18" i="3"/>
  <c r="E299" i="4"/>
  <c r="D148" i="1"/>
  <c r="C1622" i="1"/>
  <c r="I40" i="3"/>
  <c r="F135" i="5"/>
  <c r="C1140" i="1"/>
  <c r="F321" i="4"/>
  <c r="C316" i="1"/>
  <c r="F309" i="4"/>
  <c r="D308" i="4"/>
  <c r="C304" i="1"/>
  <c r="F647" i="4"/>
  <c r="C641" i="1"/>
  <c r="F255" i="5"/>
  <c r="C1259" i="1"/>
  <c r="F70" i="5"/>
  <c r="D69" i="5"/>
  <c r="C1075" i="1"/>
  <c r="H434" i="1"/>
  <c r="G434" i="1"/>
  <c r="C1485" i="1"/>
  <c r="F89" i="6"/>
  <c r="F43" i="4"/>
  <c r="C39" i="1"/>
  <c r="D1539" i="1"/>
  <c r="E5" i="7"/>
  <c r="F12" i="5"/>
  <c r="D7" i="5"/>
  <c r="C1017" i="1"/>
  <c r="H27" i="3"/>
  <c r="F5" i="6"/>
  <c r="C1401" i="1"/>
  <c r="D141" i="6"/>
  <c r="F466" i="4"/>
  <c r="C460" i="1"/>
  <c r="F479" i="4"/>
  <c r="C473" i="1"/>
  <c r="I1544" i="1"/>
  <c r="G1602" i="1"/>
  <c r="H1602" i="1"/>
  <c r="H24" i="3"/>
  <c r="C1181" i="1"/>
  <c r="C1583" i="1"/>
  <c r="D44" i="8"/>
  <c r="F584" i="4"/>
  <c r="C578" i="1"/>
  <c r="E316" i="9"/>
  <c r="B316" i="9" s="1"/>
  <c r="G1490" i="1"/>
  <c r="H1490" i="1"/>
  <c r="D6" i="4"/>
  <c r="F7" i="4"/>
  <c r="C3" i="1"/>
  <c r="E180" i="9"/>
  <c r="B180" i="9" s="1"/>
  <c r="H339" i="9"/>
  <c r="D1223" i="1"/>
  <c r="F648" i="4"/>
  <c r="C642" i="1"/>
  <c r="F35" i="6"/>
  <c r="H28" i="3"/>
  <c r="C1431" i="1"/>
  <c r="G339" i="9"/>
  <c r="E339" i="9" s="1"/>
  <c r="B339" i="9" s="1"/>
  <c r="F219" i="5"/>
  <c r="C1223" i="1"/>
  <c r="F571" i="4"/>
  <c r="C565" i="1"/>
  <c r="F230" i="4"/>
  <c r="C226" i="1"/>
  <c r="C1571" i="1"/>
  <c r="H35" i="3"/>
  <c r="F106" i="4"/>
  <c r="C102" i="1"/>
  <c r="E360" i="4"/>
  <c r="E535" i="4"/>
  <c r="F88" i="5"/>
  <c r="C1093" i="1"/>
  <c r="G1556" i="1"/>
  <c r="H1556" i="1"/>
  <c r="G1525" i="1"/>
  <c r="H1525" i="1"/>
  <c r="G1503" i="1"/>
  <c r="H1503" i="1"/>
  <c r="F597" i="4"/>
  <c r="C591" i="1"/>
  <c r="D1510" i="1"/>
  <c r="I30" i="3"/>
  <c r="I23" i="3"/>
  <c r="D1074" i="1"/>
  <c r="H1577" i="1"/>
  <c r="G1577" i="1"/>
  <c r="D299" i="4"/>
  <c r="F152" i="4"/>
  <c r="H18" i="3"/>
  <c r="C148" i="1"/>
  <c r="C1539" i="1"/>
  <c r="D5" i="7"/>
  <c r="G1511" i="1"/>
  <c r="H1511" i="1"/>
  <c r="F262" i="4"/>
  <c r="C258" i="1"/>
  <c r="I1566" i="1"/>
  <c r="I1570" i="1"/>
  <c r="I1576" i="1"/>
  <c r="D1571" i="1"/>
  <c r="I35" i="3"/>
  <c r="G1514" i="1"/>
  <c r="H1514" i="1"/>
  <c r="H1585" i="1"/>
  <c r="G1585" i="1"/>
  <c r="D535" i="4"/>
  <c r="D639" i="4" s="1"/>
  <c r="F536" i="4"/>
  <c r="C530" i="1"/>
  <c r="C1555" i="1"/>
  <c r="H34" i="3"/>
  <c r="F202" i="4"/>
  <c r="C198" i="1"/>
  <c r="B207" i="9"/>
  <c r="F629" i="4"/>
  <c r="C623" i="1"/>
  <c r="E430" i="4"/>
  <c r="D425" i="1"/>
  <c r="F354" i="4"/>
  <c r="C349" i="1"/>
  <c r="F134" i="4"/>
  <c r="C130" i="1"/>
  <c r="F373" i="4"/>
  <c r="C368" i="1"/>
  <c r="E24" i="9"/>
  <c r="F491" i="4"/>
  <c r="C485" i="1"/>
  <c r="H1406" i="1"/>
  <c r="G1406" i="1"/>
  <c r="D251" i="5"/>
  <c r="D176" i="5" s="1"/>
  <c r="E308" i="4"/>
  <c r="H544" i="1"/>
  <c r="G544" i="1"/>
  <c r="E6" i="5" l="1"/>
  <c r="D1011" i="1" s="1"/>
  <c r="I22" i="3"/>
  <c r="I25" i="3"/>
  <c r="D1255" i="1"/>
  <c r="F639" i="4"/>
  <c r="C633" i="1"/>
  <c r="C1180" i="1"/>
  <c r="H1571" i="1"/>
  <c r="G1571" i="1"/>
  <c r="H3" i="1"/>
  <c r="G3" i="1"/>
  <c r="G344" i="9"/>
  <c r="E344" i="9" s="1"/>
  <c r="B344" i="9" s="1"/>
  <c r="C1621" i="1"/>
  <c r="K1481" i="9"/>
  <c r="I39" i="3"/>
  <c r="H460" i="1"/>
  <c r="G460" i="1"/>
  <c r="F7" i="5"/>
  <c r="H22" i="3"/>
  <c r="D6" i="5"/>
  <c r="C1012" i="1"/>
  <c r="H39" i="1"/>
  <c r="G39" i="1"/>
  <c r="H316" i="1"/>
  <c r="G316" i="1"/>
  <c r="E301" i="4"/>
  <c r="D297" i="1" s="1"/>
  <c r="E423" i="4"/>
  <c r="D295" i="1"/>
  <c r="E300" i="4"/>
  <c r="D296" i="1" s="1"/>
  <c r="H368" i="1"/>
  <c r="G368" i="1"/>
  <c r="H623" i="1"/>
  <c r="G623" i="1"/>
  <c r="H148" i="1"/>
  <c r="G148" i="1"/>
  <c r="H642" i="1"/>
  <c r="G642" i="1"/>
  <c r="H23" i="3"/>
  <c r="F69" i="5"/>
  <c r="C1074" i="1"/>
  <c r="H1140" i="1"/>
  <c r="G1140" i="1"/>
  <c r="I24" i="3"/>
  <c r="E176" i="5"/>
  <c r="D1180" i="1" s="1"/>
  <c r="D1181" i="1"/>
  <c r="H19" i="9"/>
  <c r="E19" i="9" s="1"/>
  <c r="B19" i="9" s="1"/>
  <c r="E417" i="4"/>
  <c r="D412" i="1" s="1"/>
  <c r="D303" i="1"/>
  <c r="E422" i="4"/>
  <c r="F535" i="4"/>
  <c r="D640" i="4"/>
  <c r="C529" i="1"/>
  <c r="G1510" i="1"/>
  <c r="H1510" i="1"/>
  <c r="E418" i="4"/>
  <c r="D413" i="1" s="1"/>
  <c r="D355" i="1"/>
  <c r="H355" i="1" s="1"/>
  <c r="H1181" i="1"/>
  <c r="G1181" i="1"/>
  <c r="F251" i="5"/>
  <c r="H25" i="3"/>
  <c r="C1255" i="1"/>
  <c r="H130" i="1"/>
  <c r="G130" i="1"/>
  <c r="H425" i="1"/>
  <c r="G425" i="1"/>
  <c r="G1555" i="1"/>
  <c r="H1555" i="1"/>
  <c r="C1538" i="1"/>
  <c r="G346" i="9"/>
  <c r="E346" i="9" s="1"/>
  <c r="H33" i="3"/>
  <c r="H591" i="1"/>
  <c r="G591" i="1"/>
  <c r="H1093" i="1"/>
  <c r="G1093" i="1"/>
  <c r="H102" i="1"/>
  <c r="G102" i="1"/>
  <c r="H226" i="1"/>
  <c r="G226" i="1"/>
  <c r="H1223" i="1"/>
  <c r="G1223" i="1"/>
  <c r="G343" i="9"/>
  <c r="E343" i="9" s="1"/>
  <c r="F177" i="5"/>
  <c r="H1259" i="1"/>
  <c r="G1259" i="1"/>
  <c r="H304" i="1"/>
  <c r="G304" i="1"/>
  <c r="G355" i="1"/>
  <c r="H349" i="1"/>
  <c r="G349" i="1"/>
  <c r="E640" i="4"/>
  <c r="D634" i="1" s="1"/>
  <c r="D529" i="1"/>
  <c r="H565" i="1"/>
  <c r="G565" i="1"/>
  <c r="H1401" i="1"/>
  <c r="G1401" i="1"/>
  <c r="H9" i="3"/>
  <c r="H1017" i="1"/>
  <c r="G1017" i="1"/>
  <c r="G1485" i="1"/>
  <c r="H1485" i="1"/>
  <c r="H641" i="1"/>
  <c r="G641" i="1"/>
  <c r="C413" i="1"/>
  <c r="H485" i="1"/>
  <c r="G485" i="1"/>
  <c r="H1431" i="1"/>
  <c r="G1431" i="1"/>
  <c r="B24" i="9"/>
  <c r="E639" i="4"/>
  <c r="D633" i="1" s="1"/>
  <c r="D424" i="1"/>
  <c r="G424" i="1" s="1"/>
  <c r="H198" i="1"/>
  <c r="G198" i="1"/>
  <c r="H530" i="1"/>
  <c r="G530" i="1"/>
  <c r="H258" i="1"/>
  <c r="G258" i="1"/>
  <c r="G1539" i="1"/>
  <c r="H1539" i="1"/>
  <c r="D423" i="4"/>
  <c r="F299" i="4"/>
  <c r="D301" i="4"/>
  <c r="C295" i="1"/>
  <c r="D300" i="4"/>
  <c r="F6" i="4"/>
  <c r="D422" i="4"/>
  <c r="H17" i="3"/>
  <c r="C2" i="1"/>
  <c r="H578" i="1"/>
  <c r="G578" i="1"/>
  <c r="G1583" i="1"/>
  <c r="H1583" i="1"/>
  <c r="H11" i="3"/>
  <c r="H473" i="1"/>
  <c r="G473" i="1"/>
  <c r="C1537" i="1"/>
  <c r="F141" i="6"/>
  <c r="H31" i="3"/>
  <c r="G348" i="9"/>
  <c r="E348" i="9" s="1"/>
  <c r="D1538" i="1"/>
  <c r="I33" i="3"/>
  <c r="H1075" i="1"/>
  <c r="G1075" i="1"/>
  <c r="F308" i="4"/>
  <c r="D417" i="4"/>
  <c r="C303" i="1"/>
  <c r="G1622" i="1"/>
  <c r="H1622" i="1"/>
  <c r="G1182" i="1"/>
  <c r="H1182" i="1"/>
  <c r="H424" i="1"/>
  <c r="F360" i="4"/>
  <c r="H299" i="9" l="1"/>
  <c r="K3" i="9"/>
  <c r="E345" i="9"/>
  <c r="I10" i="3" s="1"/>
  <c r="B346" i="9"/>
  <c r="F640" i="4"/>
  <c r="C634" i="1"/>
  <c r="E425" i="4"/>
  <c r="D420" i="1" s="1"/>
  <c r="E644" i="4"/>
  <c r="D418" i="1"/>
  <c r="H20" i="9"/>
  <c r="N3" i="9"/>
  <c r="I11" i="3"/>
  <c r="F418" i="4"/>
  <c r="G1538" i="1"/>
  <c r="H1538" i="1"/>
  <c r="F176" i="5"/>
  <c r="E347" i="9"/>
  <c r="I9" i="3" s="1"/>
  <c r="B348" i="9"/>
  <c r="H303" i="1"/>
  <c r="G303" i="1"/>
  <c r="D424" i="4"/>
  <c r="F422" i="4"/>
  <c r="D643" i="4"/>
  <c r="C417" i="1"/>
  <c r="H295" i="1"/>
  <c r="G295" i="1"/>
  <c r="H413" i="1"/>
  <c r="G413" i="1"/>
  <c r="E342" i="9"/>
  <c r="B343" i="9"/>
  <c r="H1180" i="1"/>
  <c r="G1180" i="1"/>
  <c r="F417" i="4"/>
  <c r="C412" i="1"/>
  <c r="F301" i="4"/>
  <c r="C297" i="1"/>
  <c r="G1537" i="1"/>
  <c r="H1537" i="1"/>
  <c r="H2" i="1"/>
  <c r="G2" i="1"/>
  <c r="F300" i="4"/>
  <c r="C296" i="1"/>
  <c r="H1255" i="1"/>
  <c r="G1255" i="1"/>
  <c r="E643" i="4"/>
  <c r="E424" i="4"/>
  <c r="D419" i="1" s="1"/>
  <c r="D417" i="1"/>
  <c r="H1012" i="1"/>
  <c r="G1012" i="1"/>
  <c r="H1621" i="1"/>
  <c r="G1621" i="1"/>
  <c r="H633" i="1"/>
  <c r="G633" i="1"/>
  <c r="D425" i="4"/>
  <c r="F423" i="4"/>
  <c r="D644" i="4"/>
  <c r="G20" i="9"/>
  <c r="E20" i="9" s="1"/>
  <c r="B20" i="9" s="1"/>
  <c r="C418" i="1"/>
  <c r="H529" i="1"/>
  <c r="G529" i="1"/>
  <c r="H1074" i="1"/>
  <c r="G1074" i="1"/>
  <c r="G306" i="9"/>
  <c r="E306" i="9" s="1"/>
  <c r="B306" i="9" s="1"/>
  <c r="G299" i="9"/>
  <c r="F6" i="5"/>
  <c r="C1011" i="1"/>
  <c r="E299" i="9" l="1"/>
  <c r="B299" i="9" s="1"/>
  <c r="H417" i="1"/>
  <c r="G417" i="1"/>
  <c r="D645" i="4"/>
  <c r="F643" i="4"/>
  <c r="C637" i="1"/>
  <c r="H8" i="3"/>
  <c r="H1011" i="1"/>
  <c r="G1011" i="1"/>
  <c r="H418" i="1"/>
  <c r="G418" i="1"/>
  <c r="F425" i="4"/>
  <c r="C420" i="1"/>
  <c r="H296" i="1"/>
  <c r="G296" i="1"/>
  <c r="E645" i="4"/>
  <c r="D637" i="1"/>
  <c r="H412" i="1"/>
  <c r="G412" i="1"/>
  <c r="H634" i="1"/>
  <c r="G634" i="1"/>
  <c r="H297" i="1"/>
  <c r="G297" i="1"/>
  <c r="E646" i="4"/>
  <c r="D638" i="1"/>
  <c r="D646" i="4"/>
  <c r="F644" i="4"/>
  <c r="C638" i="1"/>
  <c r="F424" i="4"/>
  <c r="C419" i="1"/>
  <c r="M3" i="9" l="1"/>
  <c r="H420" i="1"/>
  <c r="G420" i="1"/>
  <c r="H419" i="1"/>
  <c r="G419" i="1"/>
  <c r="D650" i="4"/>
  <c r="F646" i="4"/>
  <c r="C640" i="1"/>
  <c r="E650" i="4"/>
  <c r="D640" i="1"/>
  <c r="E649" i="4"/>
  <c r="D639" i="1"/>
  <c r="D649" i="4"/>
  <c r="F645" i="4"/>
  <c r="C639" i="1"/>
  <c r="H638" i="1"/>
  <c r="G638" i="1"/>
  <c r="H637" i="1"/>
  <c r="G637" i="1"/>
  <c r="I19" i="3" l="1"/>
  <c r="D643" i="1"/>
  <c r="H19" i="3"/>
  <c r="F649" i="4"/>
  <c r="C643" i="1"/>
  <c r="G297" i="9"/>
  <c r="E297" i="9" s="1"/>
  <c r="B297" i="9" s="1"/>
  <c r="I20" i="3"/>
  <c r="D644" i="1"/>
  <c r="H334" i="9"/>
  <c r="G334" i="9"/>
  <c r="H639" i="1"/>
  <c r="G639" i="1"/>
  <c r="H7" i="3"/>
  <c r="H20" i="3"/>
  <c r="F650" i="4"/>
  <c r="C644" i="1"/>
  <c r="H640" i="1"/>
  <c r="G640" i="1"/>
  <c r="E334" i="9" l="1"/>
  <c r="E298" i="9" s="1"/>
  <c r="I8" i="3" s="1"/>
  <c r="J3" i="9"/>
  <c r="H644" i="1"/>
  <c r="G644" i="1"/>
  <c r="H643" i="1"/>
  <c r="G643" i="1"/>
  <c r="B334" i="9" l="1"/>
  <c r="H295" i="9"/>
  <c r="G295" i="9"/>
  <c r="H18" i="9"/>
  <c r="G18" i="9"/>
  <c r="L16" i="9"/>
  <c r="H15" i="9"/>
  <c r="L293" i="9"/>
  <c r="F293" i="9" s="1"/>
  <c r="G21" i="9"/>
  <c r="H17" i="9"/>
  <c r="G17" i="9"/>
  <c r="G22" i="9"/>
  <c r="L15" i="9"/>
  <c r="K5" i="9"/>
  <c r="M16" i="9"/>
  <c r="J10" i="9"/>
  <c r="J12" i="9"/>
  <c r="K7" i="9"/>
  <c r="I12" i="9"/>
  <c r="J7" i="9"/>
  <c r="J5" i="9"/>
  <c r="K12" i="9"/>
  <c r="K13" i="9"/>
  <c r="G16" i="9"/>
  <c r="H21" i="9"/>
  <c r="I9" i="9"/>
  <c r="K9" i="9"/>
  <c r="I6" i="9"/>
  <c r="I13" i="9"/>
  <c r="J8" i="9"/>
  <c r="I8" i="9"/>
  <c r="J6" i="9"/>
  <c r="I7" i="9"/>
  <c r="M15" i="9"/>
  <c r="H16" i="9"/>
  <c r="K11" i="9"/>
  <c r="I5" i="9"/>
  <c r="J11" i="9"/>
  <c r="K6" i="9"/>
  <c r="J13" i="9"/>
  <c r="I11" i="9"/>
  <c r="J9" i="9"/>
  <c r="I17" i="9"/>
  <c r="H22" i="9"/>
  <c r="K10" i="9"/>
  <c r="K8" i="9"/>
  <c r="G15" i="9"/>
  <c r="E15" i="9" s="1"/>
  <c r="J17" i="9"/>
  <c r="E18" i="9" l="1"/>
  <c r="B18" i="9" s="1"/>
  <c r="E295" i="9"/>
  <c r="E11" i="9"/>
  <c r="B11" i="9" s="1"/>
  <c r="E5" i="9"/>
  <c r="B5" i="9" s="1"/>
  <c r="E7" i="9"/>
  <c r="B7" i="9" s="1"/>
  <c r="E12" i="9"/>
  <c r="B12" i="9" s="1"/>
  <c r="E13" i="9"/>
  <c r="B13" i="9" s="1"/>
  <c r="F15" i="9"/>
  <c r="E21" i="9"/>
  <c r="B21" i="9" s="1"/>
  <c r="E6" i="9"/>
  <c r="B6" i="9" s="1"/>
  <c r="E16" i="9"/>
  <c r="E10" i="9"/>
  <c r="B10" i="9" s="1"/>
  <c r="E22" i="9"/>
  <c r="B22" i="9" s="1"/>
  <c r="B293" i="9"/>
  <c r="F23" i="9"/>
  <c r="B15" i="9"/>
  <c r="E8" i="9"/>
  <c r="B8" i="9" s="1"/>
  <c r="E17" i="9"/>
  <c r="B17" i="9" s="1"/>
  <c r="B295" i="9"/>
  <c r="E23" i="9"/>
  <c r="I7" i="3" s="1"/>
  <c r="E9" i="9"/>
  <c r="B9" i="9" s="1"/>
  <c r="F16" i="9"/>
  <c r="B16" i="9" l="1"/>
  <c r="E14" i="9"/>
  <c r="I13" i="3" s="1"/>
  <c r="F14" i="9"/>
  <c r="F3" i="9"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<sst xmlns="http://schemas.openxmlformats.org/spreadsheetml/2006/main" count="5571" uniqueCount="3699">
  <si>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</si>
  <si>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</si>
  <si>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</si>
  <si>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</si>
  <si>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</si>
  <si>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</si>
  <si>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</si>
  <si>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</si>
  <si>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</si>
  <si>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</si>
  <si>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</si>
  <si>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</si>
  <si>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</si>
  <si>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</si>
  <si>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</si>
  <si>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</si>
  <si>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</si>
  <si>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</si>
  <si>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</si>
  <si>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</si>
  <si>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</si>
  <si>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</si>
  <si>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</si>
  <si>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</si>
  <si>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</si>
  <si>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</si>
  <si>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</si>
  <si>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</si>
  <si>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</si>
  <si>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</si>
  <si>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PLITVIČKA JEZERA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</si>
  <si>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</si>
  <si>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</si>
  <si>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</si>
  <si>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</si>
  <si>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</si>
  <si>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</si>
  <si>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</si>
  <si>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</si>
  <si>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</si>
  <si>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</si>
  <si>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</si>
  <si>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</si>
  <si>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</si>
  <si>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</si>
  <si>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</si>
  <si>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</si>
  <si>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</si>
  <si>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</si>
  <si>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</si>
  <si>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</si>
  <si>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</si>
  <si>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</si>
  <si>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</si>
  <si>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</si>
  <si>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</si>
  <si>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</si>
  <si>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</si>
  <si>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26821 - JAVNA VATROGASNA POSTROJBA PLITVIČKA JEZERA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</si>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</sst>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645469.86</v>
      </c>
      <c r="D2" s="14">
        <f>'PR-RAS'!E6</f>
        <v>778100.05</v>
      </c>
      <c r="E2" s="14">
        <v>0</v>
      </c>
      <c r="F2" s="14">
        <v>0</v>
      </c>
      <c r="G2" s="15">
        <f t="shared" ref="G2:G65" si="0">(B2/1000)*(C2*1+D2*2)</f>
        <v>2201.6699600000002</v>
      </c>
      <c r="H2" s="15">
        <f t="shared" ref="H2:H65" si="1">ABS(C2-ROUND(C2,0))+ABS(D2-ROUND(D2,0))</f>
        <v>0.19000000006053597</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550.85</v>
      </c>
      <c r="D45" s="9">
        <f>'PR-RAS'!E49</f>
        <v>4684.7199999999993</v>
      </c>
      <c r="E45" s="9">
        <v>0</v>
      </c>
      <c r="F45" s="9">
        <v>0</v>
      </c>
      <c r="G45" s="10">
        <f t="shared" si="0"/>
        <v>436.49275999999992</v>
      </c>
      <c r="H45" s="10">
        <f t="shared" si="1"/>
        <v>0.4300000000006321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2989.45</v>
      </c>
      <c r="E54" s="9">
        <v>0</v>
      </c>
      <c r="F54" s="9">
        <v>0</v>
      </c>
      <c r="G54" s="10">
        <f t="shared" si="0"/>
        <v>316.88169999999997</v>
      </c>
      <c r="H54" s="10">
        <f t="shared" si="1"/>
        <v>0.4499999999998181</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2989.45</v>
      </c>
      <c r="E55" s="9">
        <v>0</v>
      </c>
      <c r="F55" s="9">
        <v>0</v>
      </c>
      <c r="G55" s="10">
        <f t="shared" si="0"/>
        <v>322.86059999999998</v>
      </c>
      <c r="H55" s="10">
        <f t="shared" si="1"/>
        <v>0.4499999999998181</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550.85</v>
      </c>
      <c r="D57" s="9">
        <f>'PR-RAS'!E61</f>
        <v>1695.27</v>
      </c>
      <c r="E57" s="9">
        <v>0</v>
      </c>
      <c r="F57" s="9">
        <v>0</v>
      </c>
      <c r="G57" s="10">
        <f t="shared" si="0"/>
        <v>220.71784</v>
      </c>
      <c r="H57" s="10">
        <f t="shared" si="1"/>
        <v>0.41999999999995907</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550.85</v>
      </c>
      <c r="D58" s="9">
        <f>'PR-RAS'!E62</f>
        <v>1695.27</v>
      </c>
      <c r="E58" s="9">
        <v>0</v>
      </c>
      <c r="F58" s="9">
        <v>0</v>
      </c>
      <c r="G58" s="10">
        <f t="shared" si="0"/>
        <v>224.65923000000001</v>
      </c>
      <c r="H58" s="10">
        <f t="shared" si="1"/>
        <v>0.41999999999995907</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1274.1400000000001</v>
      </c>
      <c r="D121" s="9">
        <f>'PR-RAS'!E125</f>
        <v>7070.33</v>
      </c>
      <c r="E121" s="9">
        <v>0</v>
      </c>
      <c r="F121" s="9">
        <v>0</v>
      </c>
      <c r="G121" s="10">
        <f t="shared" si="2"/>
        <v>1849.7759999999998</v>
      </c>
      <c r="H121" s="10">
        <f t="shared" si="3"/>
        <v>0.47000000000002728</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1274.1400000000001</v>
      </c>
      <c r="D122" s="9">
        <f>'PR-RAS'!E126</f>
        <v>7070.33</v>
      </c>
      <c r="E122" s="9">
        <v>0</v>
      </c>
      <c r="F122" s="9">
        <v>0</v>
      </c>
      <c r="G122" s="10">
        <f t="shared" si="2"/>
        <v>1865.1907999999999</v>
      </c>
      <c r="H122" s="10">
        <f t="shared" si="3"/>
        <v>0.47000000000002728</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1274.1400000000001</v>
      </c>
      <c r="D124" s="9">
        <f>'PR-RAS'!E128</f>
        <v>7070.33</v>
      </c>
      <c r="E124" s="9">
        <v>0</v>
      </c>
      <c r="F124" s="9">
        <v>0</v>
      </c>
      <c r="G124" s="10">
        <f t="shared" si="2"/>
        <v>1896.0203999999999</v>
      </c>
      <c r="H124" s="10">
        <f t="shared" si="3"/>
        <v>0.47000000000002728</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643644.87</v>
      </c>
      <c r="D130" s="9">
        <f>'PR-RAS'!E134</f>
        <v>766345</v>
      </c>
      <c r="E130" s="9">
        <v>0</v>
      </c>
      <c r="F130" s="9">
        <v>0</v>
      </c>
      <c r="G130" s="10">
        <f t="shared" ref="G130:G193" si="4">(B130/1000)*(C130*1+D130*2)</f>
        <v>280747.19823000004</v>
      </c>
      <c r="H130" s="10">
        <f t="shared" ref="H130:H193" si="5">ABS(C130-ROUND(C130,0))+ABS(D130-ROUND(D130,0))</f>
        <v>0.13000000000465661</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643644.87</v>
      </c>
      <c r="D131" s="9">
        <f>'PR-RAS'!E135</f>
        <v>766345</v>
      </c>
      <c r="E131" s="9">
        <v>0</v>
      </c>
      <c r="F131" s="9">
        <v>0</v>
      </c>
      <c r="G131" s="10">
        <f t="shared" si="4"/>
        <v>282923.5331</v>
      </c>
      <c r="H131" s="10">
        <f t="shared" si="5"/>
        <v>0.13000000000465661</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643644.87</v>
      </c>
      <c r="D132" s="9">
        <f>'PR-RAS'!E136</f>
        <v>766345</v>
      </c>
      <c r="E132" s="9">
        <v>0</v>
      </c>
      <c r="F132" s="9">
        <v>0</v>
      </c>
      <c r="G132" s="10">
        <f t="shared" si="4"/>
        <v>285099.86797000002</v>
      </c>
      <c r="H132" s="10">
        <f t="shared" si="5"/>
        <v>0.13000000000465661</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577478.73</v>
      </c>
      <c r="D148" s="9">
        <f>'PR-RAS'!E152</f>
        <v>764322.25</v>
      </c>
      <c r="E148" s="9">
        <v>0</v>
      </c>
      <c r="F148" s="9">
        <v>0</v>
      </c>
      <c r="G148" s="10">
        <f t="shared" si="4"/>
        <v>309600.11481</v>
      </c>
      <c r="H148" s="10">
        <f t="shared" si="5"/>
        <v>0.52000000001862645</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506816.63</v>
      </c>
      <c r="D149" s="9">
        <f>'PR-RAS'!E153</f>
        <v>698359.81</v>
      </c>
      <c r="E149" s="9">
        <v>0</v>
      </c>
      <c r="F149" s="9">
        <v>0</v>
      </c>
      <c r="G149" s="10">
        <f t="shared" si="4"/>
        <v>281723.36499999999</v>
      </c>
      <c r="H149" s="10">
        <f t="shared" si="5"/>
        <v>0.55999999993946403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396029.15</v>
      </c>
      <c r="D150" s="9">
        <f>'PR-RAS'!E154</f>
        <v>551684.56000000006</v>
      </c>
      <c r="E150" s="9">
        <v>0</v>
      </c>
      <c r="F150" s="9">
        <v>0</v>
      </c>
      <c r="G150" s="10">
        <f t="shared" si="4"/>
        <v>223410.34222999998</v>
      </c>
      <c r="H150" s="10">
        <f t="shared" si="5"/>
        <v>0.58999999996740371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396029.15</v>
      </c>
      <c r="D151" s="9">
        <f>'PR-RAS'!E155</f>
        <v>551684.56000000006</v>
      </c>
      <c r="E151" s="9">
        <v>0</v>
      </c>
      <c r="F151" s="9">
        <v>0</v>
      </c>
      <c r="G151" s="10">
        <f t="shared" si="4"/>
        <v>224909.74049999999</v>
      </c>
      <c r="H151" s="10">
        <f t="shared" si="5"/>
        <v>0.58999999996740371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20404.22</v>
      </c>
      <c r="D155" s="9">
        <f>'PR-RAS'!E159</f>
        <v>18808.52</v>
      </c>
      <c r="E155" s="9">
        <v>0</v>
      </c>
      <c r="F155" s="9">
        <v>0</v>
      </c>
      <c r="G155" s="10">
        <f t="shared" si="4"/>
        <v>8935.2740400000002</v>
      </c>
      <c r="H155" s="10">
        <f t="shared" si="5"/>
        <v>0.7000000000007276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90383.26</v>
      </c>
      <c r="D156" s="9">
        <f>'PR-RAS'!E160</f>
        <v>127866.73</v>
      </c>
      <c r="E156" s="9">
        <v>0</v>
      </c>
      <c r="F156" s="9">
        <v>0</v>
      </c>
      <c r="G156" s="10">
        <f t="shared" si="4"/>
        <v>53648.091599999992</v>
      </c>
      <c r="H156" s="10">
        <f t="shared" si="5"/>
        <v>0.52999999999883585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31161.06</v>
      </c>
      <c r="D157" s="9">
        <f>'PR-RAS'!E161</f>
        <v>43252.2</v>
      </c>
      <c r="E157" s="9">
        <v>0</v>
      </c>
      <c r="F157" s="9">
        <v>0</v>
      </c>
      <c r="G157" s="10">
        <f t="shared" si="4"/>
        <v>18355.811760000001</v>
      </c>
      <c r="H157" s="10">
        <f t="shared" si="5"/>
        <v>0.25999999999839929</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59222.2</v>
      </c>
      <c r="D158" s="9">
        <f>'PR-RAS'!E162</f>
        <v>84614.53</v>
      </c>
      <c r="E158" s="9">
        <v>0</v>
      </c>
      <c r="F158" s="9">
        <v>0</v>
      </c>
      <c r="G158" s="10">
        <f t="shared" si="4"/>
        <v>35866.847820000003</v>
      </c>
      <c r="H158" s="10">
        <f t="shared" si="5"/>
        <v>0.66999999999825377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70023.88</v>
      </c>
      <c r="D160" s="9">
        <f>'PR-RAS'!E164</f>
        <v>65283.87</v>
      </c>
      <c r="E160" s="9">
        <v>0</v>
      </c>
      <c r="F160" s="9">
        <v>0</v>
      </c>
      <c r="G160" s="10">
        <f t="shared" si="4"/>
        <v>31894.067579999999</v>
      </c>
      <c r="H160" s="10">
        <f t="shared" si="5"/>
        <v>0.24999999999272404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6984.5300000000007</v>
      </c>
      <c r="D161" s="9">
        <f>'PR-RAS'!E165</f>
        <v>4708.01</v>
      </c>
      <c r="E161" s="9">
        <v>0</v>
      </c>
      <c r="F161" s="9">
        <v>0</v>
      </c>
      <c r="G161" s="10">
        <f t="shared" si="4"/>
        <v>2624.0880000000006</v>
      </c>
      <c r="H161" s="10">
        <f t="shared" si="5"/>
        <v>0.47999999999956344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960.6</v>
      </c>
      <c r="D162" s="9">
        <f>'PR-RAS'!E166</f>
        <v>477</v>
      </c>
      <c r="E162" s="9">
        <v>0</v>
      </c>
      <c r="F162" s="9">
        <v>0</v>
      </c>
      <c r="G162" s="10">
        <f t="shared" si="4"/>
        <v>308.25060000000002</v>
      </c>
      <c r="H162" s="10">
        <f t="shared" si="5"/>
        <v>0.39999999999997726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5023.93</v>
      </c>
      <c r="D163" s="9">
        <f>'PR-RAS'!E167</f>
        <v>2874.13</v>
      </c>
      <c r="E163" s="9">
        <v>0</v>
      </c>
      <c r="F163" s="9">
        <v>0</v>
      </c>
      <c r="G163" s="10">
        <f t="shared" si="4"/>
        <v>1745.0947800000001</v>
      </c>
      <c r="H163" s="10">
        <f t="shared" si="5"/>
        <v>0.1999999999998181</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1000</v>
      </c>
      <c r="D164" s="9">
        <f>'PR-RAS'!E168</f>
        <v>1356.88</v>
      </c>
      <c r="E164" s="9">
        <v>0</v>
      </c>
      <c r="F164" s="9">
        <v>0</v>
      </c>
      <c r="G164" s="10">
        <f t="shared" si="4"/>
        <v>605.34288000000004</v>
      </c>
      <c r="H164" s="10">
        <f t="shared" si="5"/>
        <v>0.11999999999989086</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24050.300000000003</v>
      </c>
      <c r="D166" s="9">
        <f>'PR-RAS'!E170</f>
        <v>26388.89</v>
      </c>
      <c r="E166" s="9">
        <v>0</v>
      </c>
      <c r="F166" s="9">
        <v>0</v>
      </c>
      <c r="G166" s="10">
        <f t="shared" si="4"/>
        <v>12676.6332</v>
      </c>
      <c r="H166" s="10">
        <f t="shared" si="5"/>
        <v>0.41000000000349246</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1053.43</v>
      </c>
      <c r="D167" s="9">
        <f>'PR-RAS'!E171</f>
        <v>1424.6</v>
      </c>
      <c r="E167" s="9">
        <v>0</v>
      </c>
      <c r="F167" s="9">
        <v>0</v>
      </c>
      <c r="G167" s="10">
        <f t="shared" si="4"/>
        <v>647.83658000000003</v>
      </c>
      <c r="H167" s="10">
        <f t="shared" si="5"/>
        <v>0.83000000000015461</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12931.6</v>
      </c>
      <c r="D169" s="9">
        <f>'PR-RAS'!E173</f>
        <v>13383.11</v>
      </c>
      <c r="E169" s="9">
        <v>0</v>
      </c>
      <c r="F169" s="9">
        <v>0</v>
      </c>
      <c r="G169" s="10">
        <f t="shared" si="4"/>
        <v>6669.2337600000001</v>
      </c>
      <c r="H169" s="10">
        <f t="shared" si="5"/>
        <v>0.51000000000021828</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2802.53</v>
      </c>
      <c r="D170" s="9">
        <f>'PR-RAS'!E174</f>
        <v>4744.68</v>
      </c>
      <c r="E170" s="9">
        <v>0</v>
      </c>
      <c r="F170" s="9">
        <v>0</v>
      </c>
      <c r="G170" s="10">
        <f t="shared" si="4"/>
        <v>2077.3294100000003</v>
      </c>
      <c r="H170" s="10">
        <f t="shared" si="5"/>
        <v>0.78999999999950887</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1337.4</v>
      </c>
      <c r="D171" s="9">
        <f>'PR-RAS'!E175</f>
        <v>2531.25</v>
      </c>
      <c r="E171" s="9">
        <v>0</v>
      </c>
      <c r="F171" s="9">
        <v>0</v>
      </c>
      <c r="G171" s="10">
        <f t="shared" si="4"/>
        <v>1087.9829999999999</v>
      </c>
      <c r="H171" s="10">
        <f t="shared" si="5"/>
        <v>0.65000000000009095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5925.34</v>
      </c>
      <c r="D173" s="9">
        <f>'PR-RAS'!E177</f>
        <v>4305.25</v>
      </c>
      <c r="E173" s="9">
        <v>0</v>
      </c>
      <c r="F173" s="9">
        <v>0</v>
      </c>
      <c r="G173" s="10">
        <f t="shared" si="4"/>
        <v>2500.1644799999999</v>
      </c>
      <c r="H173" s="10">
        <f t="shared" si="5"/>
        <v>0.59000000000014552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13677.22</v>
      </c>
      <c r="D174" s="9">
        <f>'PR-RAS'!E178</f>
        <v>18729.330000000002</v>
      </c>
      <c r="E174" s="9">
        <v>0</v>
      </c>
      <c r="F174" s="9">
        <v>0</v>
      </c>
      <c r="G174" s="10">
        <f t="shared" si="4"/>
        <v>8846.5072400000008</v>
      </c>
      <c r="H174" s="10">
        <f t="shared" si="5"/>
        <v>0.55000000000109139</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731.34</v>
      </c>
      <c r="D175" s="9">
        <f>'PR-RAS'!E179</f>
        <v>686.02</v>
      </c>
      <c r="E175" s="9">
        <v>0</v>
      </c>
      <c r="F175" s="9">
        <v>0</v>
      </c>
      <c r="G175" s="10">
        <f t="shared" si="4"/>
        <v>365.98811999999998</v>
      </c>
      <c r="H175" s="10">
        <f t="shared" si="5"/>
        <v>0.36000000000001364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9136.3799999999992</v>
      </c>
      <c r="D176" s="9">
        <f>'PR-RAS'!E180</f>
        <v>9830.1200000000008</v>
      </c>
      <c r="E176" s="9">
        <v>0</v>
      </c>
      <c r="F176" s="9">
        <v>0</v>
      </c>
      <c r="G176" s="10">
        <f t="shared" si="4"/>
        <v>5039.4085000000005</v>
      </c>
      <c r="H176" s="10">
        <f t="shared" si="5"/>
        <v>0.5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793.75</v>
      </c>
      <c r="D177" s="9">
        <f>'PR-RAS'!E181</f>
        <v>448.1</v>
      </c>
      <c r="E177" s="9">
        <v>0</v>
      </c>
      <c r="F177" s="9">
        <v>0</v>
      </c>
      <c r="G177" s="10">
        <f t="shared" si="4"/>
        <v>297.43119999999999</v>
      </c>
      <c r="H177" s="10">
        <f t="shared" si="5"/>
        <v>0.35000000000002274</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1308.04</v>
      </c>
      <c r="D178" s="9">
        <f>'PR-RAS'!E182</f>
        <v>2090.15</v>
      </c>
      <c r="E178" s="9">
        <v>0</v>
      </c>
      <c r="F178" s="9">
        <v>0</v>
      </c>
      <c r="G178" s="10">
        <f t="shared" si="4"/>
        <v>971.43617999999992</v>
      </c>
      <c r="H178" s="10">
        <f t="shared" si="5"/>
        <v>0.19000000000005457</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1295.68</v>
      </c>
      <c r="D179" s="9">
        <f>'PR-RAS'!E183</f>
        <v>1185.3399999999999</v>
      </c>
      <c r="E179" s="9">
        <v>0</v>
      </c>
      <c r="F179" s="9">
        <v>0</v>
      </c>
      <c r="G179" s="10">
        <f t="shared" si="4"/>
        <v>652.61207999999988</v>
      </c>
      <c r="H179" s="10">
        <f t="shared" si="5"/>
        <v>0.65999999999985448</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375</v>
      </c>
      <c r="D181" s="9">
        <f>'PR-RAS'!E185</f>
        <v>4450</v>
      </c>
      <c r="E181" s="9">
        <v>0</v>
      </c>
      <c r="F181" s="9">
        <v>0</v>
      </c>
      <c r="G181" s="10">
        <f t="shared" si="4"/>
        <v>1669.5</v>
      </c>
      <c r="H181" s="10">
        <f t="shared" si="5"/>
        <v>0</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37.03</v>
      </c>
      <c r="D182" s="9">
        <f>'PR-RAS'!E186</f>
        <v>39.6</v>
      </c>
      <c r="E182" s="9">
        <v>0</v>
      </c>
      <c r="F182" s="9">
        <v>0</v>
      </c>
      <c r="G182" s="10">
        <f t="shared" si="4"/>
        <v>21.03763</v>
      </c>
      <c r="H182" s="10">
        <f t="shared" si="5"/>
        <v>0.42999999999999972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0</v>
      </c>
      <c r="D183" s="9">
        <f>'PR-RAS'!E187</f>
        <v>0</v>
      </c>
      <c r="E183" s="9">
        <v>0</v>
      </c>
      <c r="F183" s="9">
        <v>0</v>
      </c>
      <c r="G183" s="10">
        <f t="shared" si="4"/>
        <v>0</v>
      </c>
      <c r="H183" s="10">
        <f t="shared" si="5"/>
        <v>0</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25311.83</v>
      </c>
      <c r="D190" s="9">
        <f>'PR-RAS'!E194</f>
        <v>15457.640000000001</v>
      </c>
      <c r="E190" s="9">
        <v>0</v>
      </c>
      <c r="F190" s="9">
        <v>0</v>
      </c>
      <c r="G190" s="10">
        <f t="shared" si="4"/>
        <v>10626.923790000001</v>
      </c>
      <c r="H190" s="10">
        <f t="shared" si="5"/>
        <v>0.52999999999701686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5223.55</v>
      </c>
      <c r="D192" s="9">
        <f>'PR-RAS'!E196</f>
        <v>5802.01</v>
      </c>
      <c r="E192" s="9">
        <v>0</v>
      </c>
      <c r="F192" s="9">
        <v>0</v>
      </c>
      <c r="G192" s="10">
        <f t="shared" si="4"/>
        <v>3214.0658699999999</v>
      </c>
      <c r="H192" s="10">
        <f t="shared" si="5"/>
        <v>0.46000000000003638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426.98</v>
      </c>
      <c r="D193" s="9">
        <f>'PR-RAS'!E197</f>
        <v>707.69</v>
      </c>
      <c r="E193" s="9">
        <v>0</v>
      </c>
      <c r="F193" s="9">
        <v>0</v>
      </c>
      <c r="G193" s="10">
        <f t="shared" si="4"/>
        <v>353.73312000000004</v>
      </c>
      <c r="H193" s="10">
        <f t="shared" si="5"/>
        <v>0.32999999999992724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600</v>
      </c>
      <c r="D195" s="9">
        <f>'PR-RAS'!E199</f>
        <v>575.15</v>
      </c>
      <c r="E195" s="9">
        <v>0</v>
      </c>
      <c r="F195" s="9">
        <v>0</v>
      </c>
      <c r="G195" s="10">
        <f t="shared" si="6"/>
        <v>339.5582</v>
      </c>
      <c r="H195" s="10">
        <f t="shared" si="7"/>
        <v>0.14999999999997726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19061.3</v>
      </c>
      <c r="D196" s="9">
        <f>'PR-RAS'!E200</f>
        <v>8372.7900000000009</v>
      </c>
      <c r="E196" s="9">
        <v>0</v>
      </c>
      <c r="F196" s="9">
        <v>0</v>
      </c>
      <c r="G196" s="10">
        <f t="shared" si="6"/>
        <v>6982.3416000000016</v>
      </c>
      <c r="H196" s="10">
        <f t="shared" si="7"/>
        <v>0.50999999999839929</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638.22</v>
      </c>
      <c r="D198" s="9">
        <f>'PR-RAS'!E202</f>
        <v>678.57</v>
      </c>
      <c r="E198" s="9">
        <v>0</v>
      </c>
      <c r="F198" s="9">
        <v>0</v>
      </c>
      <c r="G198" s="10">
        <f t="shared" si="6"/>
        <v>393.08592000000004</v>
      </c>
      <c r="H198" s="10">
        <f t="shared" si="7"/>
        <v>0.64999999999997726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638.22</v>
      </c>
      <c r="D212" s="9">
        <f>'PR-RAS'!E216</f>
        <v>678.57</v>
      </c>
      <c r="E212" s="9">
        <v>0</v>
      </c>
      <c r="F212" s="9">
        <v>0</v>
      </c>
      <c r="G212" s="10">
        <f t="shared" si="6"/>
        <v>421.02096</v>
      </c>
      <c r="H212" s="10">
        <f t="shared" si="7"/>
        <v>0.64999999999997726</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638.22</v>
      </c>
      <c r="D213" s="9">
        <f>'PR-RAS'!E217</f>
        <v>678.57</v>
      </c>
      <c r="E213" s="9">
        <v>0</v>
      </c>
      <c r="F213" s="9">
        <v>0</v>
      </c>
      <c r="G213" s="10">
        <f t="shared" si="6"/>
        <v>423.01632000000001</v>
      </c>
      <c r="H213" s="10">
        <f t="shared" si="7"/>
        <v>0.64999999999997726</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577478.73</v>
      </c>
      <c r="D295" s="9">
        <f>'PR-RAS'!E299</f>
        <v>764322.25</v>
      </c>
      <c r="E295" s="9">
        <v>0</v>
      </c>
      <c r="F295" s="9">
        <v>0</v>
      </c>
      <c r="G295" s="10">
        <f t="shared" si="8"/>
        <v>619200.22962</v>
      </c>
      <c r="H295" s="10">
        <f t="shared" si="9"/>
        <v>0.52000000001862645</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67991.13</v>
      </c>
      <c r="D296" s="9">
        <f>'PR-RAS'!E300</f>
        <v>13777.800000000047</v>
      </c>
      <c r="E296" s="9">
        <v>0</v>
      </c>
      <c r="F296" s="9">
        <v>0</v>
      </c>
      <c r="G296" s="10">
        <f t="shared" si="8"/>
        <v>28186.285350000027</v>
      </c>
      <c r="H296" s="10">
        <f t="shared" si="9"/>
        <v>0.32999999995809048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807</v>
      </c>
      <c r="D299" s="9">
        <f>'PR-RAS'!E303</f>
        <v>13429.2</v>
      </c>
      <c r="E299" s="9">
        <v>0</v>
      </c>
      <c r="F299" s="9">
        <v>0</v>
      </c>
      <c r="G299" s="10">
        <f t="shared" si="8"/>
        <v>8244.2891999999993</v>
      </c>
      <c r="H299" s="10">
        <f t="shared" si="9"/>
        <v>0.2000000000007276</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1261.53</v>
      </c>
      <c r="D300" s="9">
        <f>'PR-RAS'!E304</f>
        <v>302.58</v>
      </c>
      <c r="E300" s="9">
        <v>0</v>
      </c>
      <c r="F300" s="9">
        <v>0</v>
      </c>
      <c r="G300" s="10">
        <f t="shared" si="8"/>
        <v>558.14031</v>
      </c>
      <c r="H300" s="10">
        <f t="shared" si="9"/>
        <v>0.8900000000000432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1261.53</v>
      </c>
      <c r="D301" s="9">
        <f>'PR-RAS'!E305</f>
        <v>302.58</v>
      </c>
      <c r="E301" s="9">
        <v>0</v>
      </c>
      <c r="F301" s="9">
        <v>0</v>
      </c>
      <c r="G301" s="10">
        <f t="shared" si="8"/>
        <v>560.00699999999995</v>
      </c>
      <c r="H301" s="10">
        <f t="shared" si="9"/>
        <v>0.8900000000000432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80613.33</v>
      </c>
      <c r="D355" s="9">
        <f>'PR-RAS'!E360</f>
        <v>22715.9</v>
      </c>
      <c r="E355" s="9">
        <v>0</v>
      </c>
      <c r="F355" s="9">
        <v>0</v>
      </c>
      <c r="G355" s="10">
        <f t="shared" si="10"/>
        <v>44619.976020000002</v>
      </c>
      <c r="H355" s="10">
        <f t="shared" si="11"/>
        <v>0.43000000000029104</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80613.33</v>
      </c>
      <c r="D368" s="9">
        <f>'PR-RAS'!E373</f>
        <v>17719.8</v>
      </c>
      <c r="E368" s="9">
        <v>0</v>
      </c>
      <c r="F368" s="9">
        <v>0</v>
      </c>
      <c r="G368" s="10">
        <f t="shared" si="10"/>
        <v>42591.425309999999</v>
      </c>
      <c r="H368" s="10">
        <f t="shared" si="11"/>
        <v>0.53000000000247383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23804.57</v>
      </c>
      <c r="D374" s="9">
        <f>'PR-RAS'!E379</f>
        <v>17719.8</v>
      </c>
      <c r="E374" s="9">
        <v>0</v>
      </c>
      <c r="F374" s="9">
        <v>0</v>
      </c>
      <c r="G374" s="10">
        <f t="shared" si="10"/>
        <v>22098.075409999998</v>
      </c>
      <c r="H374" s="10">
        <f t="shared" si="11"/>
        <v>0.63000000000101863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189.99</v>
      </c>
      <c r="D375" s="9">
        <f>'PR-RAS'!E380</f>
        <v>1349.39</v>
      </c>
      <c r="E375" s="9">
        <v>0</v>
      </c>
      <c r="F375" s="9">
        <v>0</v>
      </c>
      <c r="G375" s="10">
        <f t="shared" si="10"/>
        <v>1080.3999800000001</v>
      </c>
      <c r="H375" s="10">
        <f t="shared" si="11"/>
        <v>0.40000000000009095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3772.31</v>
      </c>
      <c r="D376" s="9">
        <f>'PR-RAS'!E381</f>
        <v>1449.64</v>
      </c>
      <c r="E376" s="9">
        <v>0</v>
      </c>
      <c r="F376" s="9">
        <v>0</v>
      </c>
      <c r="G376" s="10">
        <f t="shared" si="10"/>
        <v>2501.8462500000001</v>
      </c>
      <c r="H376" s="10">
        <f t="shared" si="11"/>
        <v>0.66999999999984539</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19842.27</v>
      </c>
      <c r="D377" s="9">
        <f>'PR-RAS'!E382</f>
        <v>14920.77</v>
      </c>
      <c r="E377" s="9">
        <v>0</v>
      </c>
      <c r="F377" s="9">
        <v>0</v>
      </c>
      <c r="G377" s="10">
        <f t="shared" si="10"/>
        <v>18681.112559999998</v>
      </c>
      <c r="H377" s="10">
        <f t="shared" si="11"/>
        <v>0.5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55808.76</v>
      </c>
      <c r="D383" s="9">
        <f>'PR-RAS'!E388</f>
        <v>0</v>
      </c>
      <c r="E383" s="9">
        <v>0</v>
      </c>
      <c r="F383" s="9">
        <v>0</v>
      </c>
      <c r="G383" s="10">
        <f t="shared" si="10"/>
        <v>21318.946320000003</v>
      </c>
      <c r="H383" s="10">
        <f t="shared" si="11"/>
        <v>0.23999999999796273</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55808.76</v>
      </c>
      <c r="D384" s="9">
        <f>'PR-RAS'!E389</f>
        <v>0</v>
      </c>
      <c r="E384" s="9">
        <v>0</v>
      </c>
      <c r="F384" s="9">
        <v>0</v>
      </c>
      <c r="G384" s="10">
        <f t="shared" si="10"/>
        <v>21374.755080000003</v>
      </c>
      <c r="H384" s="10">
        <f t="shared" si="11"/>
        <v>0.23999999999796273</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1000</v>
      </c>
      <c r="D396" s="9">
        <f>'PR-RAS'!E401</f>
        <v>0</v>
      </c>
      <c r="E396" s="9">
        <v>0</v>
      </c>
      <c r="F396" s="9">
        <v>0</v>
      </c>
      <c r="G396" s="10">
        <f t="shared" si="12"/>
        <v>395</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1000</v>
      </c>
      <c r="D398" s="9">
        <f>'PR-RAS'!E403</f>
        <v>0</v>
      </c>
      <c r="E398" s="9">
        <v>0</v>
      </c>
      <c r="F398" s="9">
        <v>0</v>
      </c>
      <c r="G398" s="10">
        <f t="shared" si="12"/>
        <v>397</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4996.1000000000004</v>
      </c>
      <c r="E407" s="9">
        <v>0</v>
      </c>
      <c r="F407" s="9">
        <v>0</v>
      </c>
      <c r="G407" s="10">
        <f t="shared" si="12"/>
        <v>4056.8332000000005</v>
      </c>
      <c r="H407" s="10">
        <f t="shared" si="13"/>
        <v>0.1000000000003638</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4996.1000000000004</v>
      </c>
      <c r="E410" s="9">
        <v>0</v>
      </c>
      <c r="F410" s="9">
        <v>0</v>
      </c>
      <c r="G410" s="10">
        <f t="shared" si="12"/>
        <v>4086.8098</v>
      </c>
      <c r="H410" s="10">
        <f t="shared" si="13"/>
        <v>0.1000000000003638</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80613.33</v>
      </c>
      <c r="D413" s="9">
        <f>'PR-RAS'!E418</f>
        <v>22715.9</v>
      </c>
      <c r="E413" s="9">
        <v>0</v>
      </c>
      <c r="F413" s="9">
        <v>0</v>
      </c>
      <c r="G413" s="10">
        <f t="shared" si="12"/>
        <v>51930.593560000001</v>
      </c>
      <c r="H413" s="10">
        <f t="shared" si="13"/>
        <v>0.43000000000029104</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4655.05</v>
      </c>
      <c r="D415" s="9">
        <f>'PR-RAS'!E420</f>
        <v>4655.05</v>
      </c>
      <c r="E415" s="9">
        <v>0</v>
      </c>
      <c r="F415" s="9">
        <v>0</v>
      </c>
      <c r="G415" s="10">
        <f t="shared" si="12"/>
        <v>5781.5721000000003</v>
      </c>
      <c r="H415" s="10">
        <f t="shared" si="13"/>
        <v>0.1000000000003638</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645469.86</v>
      </c>
      <c r="D417" s="9">
        <f>'PR-RAS'!E422</f>
        <v>778100.05</v>
      </c>
      <c r="E417" s="9">
        <v>0</v>
      </c>
      <c r="F417" s="9">
        <v>0</v>
      </c>
      <c r="G417" s="10">
        <f t="shared" si="12"/>
        <v>915894.70335999993</v>
      </c>
      <c r="H417" s="10">
        <f t="shared" si="13"/>
        <v>0.19000000006053597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658092.05999999994</v>
      </c>
      <c r="D418" s="9">
        <f>'PR-RAS'!E423</f>
        <v>787038.15</v>
      </c>
      <c r="E418" s="9">
        <v>0</v>
      </c>
      <c r="F418" s="9">
        <v>0</v>
      </c>
      <c r="G418" s="10">
        <f t="shared" si="12"/>
        <v>930814.20611999987</v>
      </c>
      <c r="H418" s="10">
        <f t="shared" si="13"/>
        <v>0.2099999999627471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12622.199999999953</v>
      </c>
      <c r="D420" s="9">
        <f>'PR-RAS'!E425</f>
        <v>8938.0999999999767</v>
      </c>
      <c r="E420" s="9">
        <v>0</v>
      </c>
      <c r="F420" s="9">
        <v>0</v>
      </c>
      <c r="G420" s="10">
        <f t="shared" si="12"/>
        <v>12778.829599999961</v>
      </c>
      <c r="H420" s="10">
        <f t="shared" si="13"/>
        <v>0.29999999993015081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5462.05</v>
      </c>
      <c r="D422" s="9">
        <f>'PR-RAS'!E427</f>
        <v>18084.25</v>
      </c>
      <c r="E422" s="9">
        <v>0</v>
      </c>
      <c r="F422" s="9">
        <v>0</v>
      </c>
      <c r="G422" s="10">
        <f t="shared" si="12"/>
        <v>17526.46155</v>
      </c>
      <c r="H422" s="10">
        <f t="shared" si="13"/>
        <v>0.3000000000001819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1261.53</v>
      </c>
      <c r="D423" s="9">
        <f>'PR-RAS'!E428</f>
        <v>302.58</v>
      </c>
      <c r="E423" s="9">
        <v>0</v>
      </c>
      <c r="F423" s="9">
        <v>0</v>
      </c>
      <c r="G423" s="10">
        <f t="shared" si="12"/>
        <v>787.74318000000005</v>
      </c>
      <c r="H423" s="10">
        <f t="shared" si="13"/>
        <v>0.8900000000000432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645469.86</v>
      </c>
      <c r="D637" s="9">
        <f>'PR-RAS'!E643</f>
        <v>778100.05</v>
      </c>
      <c r="E637" s="9">
        <v>0</v>
      </c>
      <c r="F637" s="9">
        <v>0</v>
      </c>
      <c r="G637" s="10">
        <f t="shared" si="18"/>
        <v>1400262.0945600001</v>
      </c>
      <c r="H637" s="10">
        <f t="shared" si="19"/>
        <v>0.19000000006053597</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658092.05999999994</v>
      </c>
      <c r="D638" s="9">
        <f>'PR-RAS'!E644</f>
        <v>787038.15</v>
      </c>
      <c r="E638" s="9">
        <v>0</v>
      </c>
      <c r="F638" s="9">
        <v>0</v>
      </c>
      <c r="G638" s="10">
        <f t="shared" si="18"/>
        <v>1421891.24532</v>
      </c>
      <c r="H638" s="10">
        <f t="shared" si="19"/>
        <v>0.2099999999627471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12622.199999999953</v>
      </c>
      <c r="D640" s="9">
        <f>'PR-RAS'!E646</f>
        <v>8938.0999999999767</v>
      </c>
      <c r="E640" s="9">
        <v>0</v>
      </c>
      <c r="F640" s="9">
        <v>0</v>
      </c>
      <c r="G640" s="10">
        <f t="shared" si="18"/>
        <v>19488.47759999994</v>
      </c>
      <c r="H640" s="10">
        <f t="shared" si="19"/>
        <v>0.29999999993015081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5462.05</v>
      </c>
      <c r="D642" s="9">
        <f>'PR-RAS'!E648</f>
        <v>18084.25</v>
      </c>
      <c r="E642" s="9">
        <v>0</v>
      </c>
      <c r="F642" s="9">
        <v>0</v>
      </c>
      <c r="G642" s="10">
        <f t="shared" ref="G642:G705" si="20">(B642/1000)*(C642*1+D642*2)</f>
        <v>26685.182550000001</v>
      </c>
      <c r="H642" s="10">
        <f t="shared" ref="H642:H705" si="21">ABS(C642-ROUND(C642,0))+ABS(D642-ROUND(D642,0))</f>
        <v>0.3000000000001819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18084.249999999953</v>
      </c>
      <c r="D644" s="9">
        <f>'PR-RAS'!E650</f>
        <v>27022.349999999977</v>
      </c>
      <c r="E644" s="9">
        <v>0</v>
      </c>
      <c r="F644" s="9">
        <v>0</v>
      </c>
      <c r="G644" s="10">
        <f t="shared" si="20"/>
        <v>46378.914849999943</v>
      </c>
      <c r="H644" s="10">
        <f t="shared" si="21"/>
        <v>0.59999999992942321</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2059.98</v>
      </c>
      <c r="D646" s="9">
        <f>'PR-RAS'!E653</f>
        <v>2705.79</v>
      </c>
      <c r="E646" s="9">
        <v>0</v>
      </c>
      <c r="F646" s="9">
        <v>0</v>
      </c>
      <c r="G646" s="10">
        <f t="shared" si="20"/>
        <v>4819.1561999999994</v>
      </c>
      <c r="H646" s="10">
        <f t="shared" si="21"/>
        <v>0.23000000000001819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665816.42000000004</v>
      </c>
      <c r="D647" s="9">
        <f>'PR-RAS'!E654</f>
        <v>797611.65</v>
      </c>
      <c r="E647" s="9">
        <v>0</v>
      </c>
      <c r="F647" s="9">
        <v>0</v>
      </c>
      <c r="G647" s="10">
        <f t="shared" si="20"/>
        <v>1460631.6591200002</v>
      </c>
      <c r="H647" s="10">
        <f t="shared" si="21"/>
        <v>0.77000000001862645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665170.61</v>
      </c>
      <c r="D648" s="9">
        <f>'PR-RAS'!E655</f>
        <v>800317.43999999994</v>
      </c>
      <c r="E648" s="9">
        <v>0</v>
      </c>
      <c r="F648" s="9">
        <v>0</v>
      </c>
      <c r="G648" s="10">
        <f t="shared" si="20"/>
        <v>1465976.15203</v>
      </c>
      <c r="H648" s="10">
        <f t="shared" si="21"/>
        <v>0.82999999995809048</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2705.7900000000373</v>
      </c>
      <c r="D649" s="9">
        <f>'PR-RAS'!E656</f>
        <v>0</v>
      </c>
      <c r="E649" s="9">
        <v>0</v>
      </c>
      <c r="F649" s="9">
        <v>0</v>
      </c>
      <c r="G649" s="10">
        <f t="shared" si="20"/>
        <v>1753.3519200000242</v>
      </c>
      <c r="H649" s="10">
        <f t="shared" si="21"/>
        <v>0.2099999999627471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17</v>
      </c>
      <c r="D651" s="9">
        <f>'PR-RAS'!E658</f>
        <v>17</v>
      </c>
      <c r="E651" s="9">
        <v>0</v>
      </c>
      <c r="F651" s="9">
        <v>0</v>
      </c>
      <c r="G651" s="10">
        <f t="shared" si="20"/>
        <v>33.15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17</v>
      </c>
      <c r="D653" s="9">
        <f>'PR-RAS'!E660</f>
        <v>17</v>
      </c>
      <c r="E653" s="9">
        <v>0</v>
      </c>
      <c r="F653" s="9">
        <v>0</v>
      </c>
      <c r="G653" s="10">
        <f t="shared" si="20"/>
        <v>33.252000000000002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2989.45</v>
      </c>
      <c r="E665" s="9">
        <v>0</v>
      </c>
      <c r="F665" s="9">
        <v>0</v>
      </c>
      <c r="G665" s="10">
        <f t="shared" si="20"/>
        <v>3969.9895999999999</v>
      </c>
      <c r="H665" s="10">
        <f t="shared" si="21"/>
        <v>0.4499999999998181</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550.85</v>
      </c>
      <c r="D672" s="9">
        <f>'PR-RAS'!E679</f>
        <v>1695.27</v>
      </c>
      <c r="E672" s="9">
        <v>0</v>
      </c>
      <c r="F672" s="9">
        <v>0</v>
      </c>
      <c r="G672" s="10">
        <f t="shared" si="20"/>
        <v>2644.6726899999999</v>
      </c>
      <c r="H672" s="10">
        <f t="shared" si="21"/>
        <v>0.41999999999995907</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3830.09</v>
      </c>
      <c r="D726" s="9">
        <f>'PR-RAS'!E733</f>
        <v>7711.27</v>
      </c>
      <c r="E726" s="9">
        <v>0</v>
      </c>
      <c r="F726" s="9">
        <v>0</v>
      </c>
      <c r="G726" s="10">
        <f t="shared" si="22"/>
        <v>13958.15675</v>
      </c>
      <c r="H726" s="10">
        <f t="shared" si="23"/>
        <v>0.36000000000058208</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5023.93</v>
      </c>
      <c r="D727" s="9">
        <f>'PR-RAS'!E734</f>
        <v>2874.13</v>
      </c>
      <c r="E727" s="9">
        <v>0</v>
      </c>
      <c r="F727" s="9">
        <v>0</v>
      </c>
      <c r="G727" s="10">
        <f t="shared" si="22"/>
        <v>7820.6099400000003</v>
      </c>
      <c r="H727" s="10">
        <f t="shared" si="23"/>
        <v>0.1999999999998181</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1299.1300000000001</v>
      </c>
      <c r="D735" s="9">
        <f>'PR-RAS'!E742</f>
        <v>3069.77</v>
      </c>
      <c r="E735" s="9">
        <v>0</v>
      </c>
      <c r="F735" s="9">
        <v>0</v>
      </c>
      <c r="G735" s="10">
        <f t="shared" si="22"/>
        <v>5459.9837799999996</v>
      </c>
      <c r="H735" s="10">
        <f t="shared" si="23"/>
        <v>0.36000000000012733</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102016.5400000001</v>
      </c>
      <c r="D1011" s="14">
        <f>BILANCA!E6</f>
        <v>109464.73000000005</v>
      </c>
      <c r="E1011" s="14">
        <v>0</v>
      </c>
      <c r="F1011" s="14">
        <v>0</v>
      </c>
      <c r="G1011" s="15">
        <f t="shared" ref="G1011:G1074" si="32">B1011/1000*C1011+B1011/500*D1011</f>
        <v>320.9460000000002</v>
      </c>
      <c r="H1011" s="15">
        <f t="shared" si="31"/>
        <v>0.72999999985040631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94090.100000000093</v>
      </c>
      <c r="D1012" s="9">
        <f>BILANCA!E7</f>
        <v>97444.96000000005</v>
      </c>
      <c r="E1012" s="9">
        <v>0</v>
      </c>
      <c r="F1012" s="9">
        <v>0</v>
      </c>
      <c r="G1012" s="10">
        <f t="shared" si="32"/>
        <v>577.96004000000039</v>
      </c>
      <c r="H1012" s="10">
        <f t="shared" si="31"/>
        <v>0.14000000004307367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94090.100000000093</v>
      </c>
      <c r="D1017" s="9">
        <f>BILANCA!E12</f>
        <v>97444.96000000005</v>
      </c>
      <c r="E1017" s="9">
        <v>0</v>
      </c>
      <c r="F1017" s="9">
        <v>0</v>
      </c>
      <c r="G1017" s="10">
        <f t="shared" si="32"/>
        <v>2022.8601400000014</v>
      </c>
      <c r="H1017" s="10">
        <f t="shared" si="31"/>
        <v>0.14000000004307367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56069.01</v>
      </c>
      <c r="D1018" s="9">
        <f>BILANCA!E13</f>
        <v>56069.01</v>
      </c>
      <c r="E1018" s="9">
        <v>0</v>
      </c>
      <c r="F1018" s="9">
        <v>0</v>
      </c>
      <c r="G1018" s="10">
        <f t="shared" si="32"/>
        <v>1345.6562400000003</v>
      </c>
      <c r="H1018" s="10">
        <f t="shared" si="31"/>
        <v>2.0000000004074536E-2</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68487.63</v>
      </c>
      <c r="D1020" s="9">
        <f>BILANCA!E15</f>
        <v>68487.63</v>
      </c>
      <c r="E1020" s="9">
        <v>0</v>
      </c>
      <c r="F1020" s="9">
        <v>0</v>
      </c>
      <c r="G1020" s="10">
        <f t="shared" si="32"/>
        <v>2054.6289000000002</v>
      </c>
      <c r="H1020" s="10">
        <f t="shared" si="31"/>
        <v>0.73999999999068677</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12418.62</v>
      </c>
      <c r="D1023" s="9">
        <f>BILANCA!E18</f>
        <v>12418.62</v>
      </c>
      <c r="E1023" s="9">
        <v>0</v>
      </c>
      <c r="F1023" s="9">
        <v>0</v>
      </c>
      <c r="G1023" s="10">
        <f t="shared" si="32"/>
        <v>484.32618000000002</v>
      </c>
      <c r="H1023" s="10">
        <f t="shared" si="31"/>
        <v>0.75999999999839929</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29727.239999999991</v>
      </c>
      <c r="D1024" s="9">
        <f>BILANCA!E19</f>
        <v>36385.540000000008</v>
      </c>
      <c r="E1024" s="9">
        <v>0</v>
      </c>
      <c r="F1024" s="9">
        <v>0</v>
      </c>
      <c r="G1024" s="10">
        <f t="shared" si="32"/>
        <v>1434.97648</v>
      </c>
      <c r="H1024" s="10">
        <f t="shared" si="31"/>
        <v>0.6999999999825377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21912.89</v>
      </c>
      <c r="D1025" s="9">
        <f>BILANCA!E20</f>
        <v>22566.89</v>
      </c>
      <c r="E1025" s="9">
        <v>0</v>
      </c>
      <c r="F1025" s="9">
        <v>0</v>
      </c>
      <c r="G1025" s="10">
        <f t="shared" si="32"/>
        <v>1005.7000499999999</v>
      </c>
      <c r="H1025" s="10">
        <f t="shared" si="31"/>
        <v>0.22000000000116415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5275.86</v>
      </c>
      <c r="D1026" s="9">
        <f>BILANCA!E21</f>
        <v>6692.79</v>
      </c>
      <c r="E1026" s="9">
        <v>0</v>
      </c>
      <c r="F1026" s="9">
        <v>0</v>
      </c>
      <c r="G1026" s="10">
        <f t="shared" si="32"/>
        <v>298.58303999999998</v>
      </c>
      <c r="H1026" s="10">
        <f t="shared" ref="H1026:H1089" si="33">ABS(C1026-ROUND(C1026,0))+ABS(D1026-ROUND(D1026,0))</f>
        <v>0.3500000000003638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46210.64</v>
      </c>
      <c r="D1027" s="9">
        <f>BILANCA!E22</f>
        <v>52105.4</v>
      </c>
      <c r="E1027" s="9">
        <v>0</v>
      </c>
      <c r="F1027" s="9">
        <v>0</v>
      </c>
      <c r="G1027" s="10">
        <f t="shared" si="32"/>
        <v>2557.1644800000004</v>
      </c>
      <c r="H1027" s="10">
        <f t="shared" si="33"/>
        <v>0.76000000000203727</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857.52</v>
      </c>
      <c r="D1029" s="9">
        <f>BILANCA!E24</f>
        <v>857.52</v>
      </c>
      <c r="E1029" s="9">
        <v>0</v>
      </c>
      <c r="F1029" s="9">
        <v>0</v>
      </c>
      <c r="G1029" s="10">
        <f t="shared" si="32"/>
        <v>48.878640000000004</v>
      </c>
      <c r="H1029" s="10">
        <f t="shared" si="33"/>
        <v>0.96000000000003638</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2244.9499999999998</v>
      </c>
      <c r="D1030" s="9">
        <f>BILANCA!E25</f>
        <v>2244.9499999999998</v>
      </c>
      <c r="E1030" s="9">
        <v>0</v>
      </c>
      <c r="F1030" s="9">
        <v>0</v>
      </c>
      <c r="G1030" s="10">
        <f t="shared" si="32"/>
        <v>134.69699999999997</v>
      </c>
      <c r="H1030" s="10">
        <f t="shared" si="33"/>
        <v>0.1000000000003638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120805.3</v>
      </c>
      <c r="D1031" s="9">
        <f>BILANCA!E26</f>
        <v>130611.82</v>
      </c>
      <c r="E1031" s="9">
        <v>0</v>
      </c>
      <c r="F1031" s="9">
        <v>0</v>
      </c>
      <c r="G1031" s="10">
        <f t="shared" si="32"/>
        <v>8022.6077400000013</v>
      </c>
      <c r="H1031" s="10">
        <f t="shared" si="33"/>
        <v>0.47999999999592546</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167579.92000000001</v>
      </c>
      <c r="D1033" s="9">
        <f>BILANCA!E28</f>
        <v>178693.83</v>
      </c>
      <c r="E1033" s="9">
        <v>0</v>
      </c>
      <c r="F1033" s="9">
        <v>0</v>
      </c>
      <c r="G1033" s="10">
        <f t="shared" si="32"/>
        <v>12074.25434</v>
      </c>
      <c r="H1033" s="10">
        <f t="shared" si="33"/>
        <v>0.25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7293.8500000000931</v>
      </c>
      <c r="D1034" s="9">
        <f>BILANCA!E29</f>
        <v>3990.4100000000326</v>
      </c>
      <c r="E1034" s="9">
        <v>0</v>
      </c>
      <c r="F1034" s="9">
        <v>0</v>
      </c>
      <c r="G1034" s="10">
        <f t="shared" si="32"/>
        <v>366.59208000000382</v>
      </c>
      <c r="H1034" s="10">
        <f t="shared" si="33"/>
        <v>0.55999999993946403</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645313.67000000004</v>
      </c>
      <c r="D1035" s="9">
        <f>BILANCA!E30</f>
        <v>650309.77</v>
      </c>
      <c r="E1035" s="9">
        <v>0</v>
      </c>
      <c r="F1035" s="9">
        <v>0</v>
      </c>
      <c r="G1035" s="10">
        <f t="shared" si="32"/>
        <v>48648.330250000006</v>
      </c>
      <c r="H1035" s="10">
        <f t="shared" si="33"/>
        <v>0.55999999993946403</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638019.81999999995</v>
      </c>
      <c r="D1039" s="9">
        <f>BILANCA!E34</f>
        <v>646319.35999999999</v>
      </c>
      <c r="E1039" s="9">
        <v>0</v>
      </c>
      <c r="F1039" s="9">
        <v>0</v>
      </c>
      <c r="G1039" s="10">
        <f t="shared" si="32"/>
        <v>55989.097659999999</v>
      </c>
      <c r="H1039" s="10">
        <f t="shared" si="33"/>
        <v>0.5400000000372529</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1000</v>
      </c>
      <c r="D1050" s="9">
        <f>BILANCA!E45</f>
        <v>1000</v>
      </c>
      <c r="E1050" s="9">
        <v>0</v>
      </c>
      <c r="F1050" s="9">
        <v>0</v>
      </c>
      <c r="G1050" s="10">
        <f t="shared" si="32"/>
        <v>120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1731.24</v>
      </c>
      <c r="D1052" s="9">
        <f>BILANCA!E47</f>
        <v>1731.24</v>
      </c>
      <c r="E1052" s="9">
        <v>0</v>
      </c>
      <c r="F1052" s="9">
        <v>0</v>
      </c>
      <c r="G1052" s="10">
        <f t="shared" si="32"/>
        <v>218.13623999999999</v>
      </c>
      <c r="H1052" s="10">
        <f t="shared" si="33"/>
        <v>0.48000000000001819</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731.24</v>
      </c>
      <c r="D1055" s="9">
        <f>BILANCA!E50</f>
        <v>731.24</v>
      </c>
      <c r="E1055" s="9">
        <v>0</v>
      </c>
      <c r="F1055" s="9">
        <v>0</v>
      </c>
      <c r="G1055" s="10">
        <f t="shared" si="32"/>
        <v>98.717399999999998</v>
      </c>
      <c r="H1055" s="10">
        <f t="shared" si="33"/>
        <v>0.48000000000001819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62376.44</v>
      </c>
      <c r="D1059" s="9">
        <f>BILANCA!E54</f>
        <v>62376.44</v>
      </c>
      <c r="E1059" s="9">
        <v>0</v>
      </c>
      <c r="F1059" s="9">
        <v>0</v>
      </c>
      <c r="G1059" s="10">
        <f t="shared" si="32"/>
        <v>9169.3366800000003</v>
      </c>
      <c r="H1059" s="10">
        <f t="shared" si="33"/>
        <v>0.88000000000465661</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62376.44</v>
      </c>
      <c r="D1060" s="9">
        <f>BILANCA!E55</f>
        <v>62376.44</v>
      </c>
      <c r="E1060" s="9">
        <v>0</v>
      </c>
      <c r="F1060" s="9">
        <v>0</v>
      </c>
      <c r="G1060" s="10">
        <f t="shared" si="32"/>
        <v>9356.4660000000003</v>
      </c>
      <c r="H1060" s="10">
        <f t="shared" si="33"/>
        <v>0.88000000000465661</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7926.44</v>
      </c>
      <c r="D1074" s="9">
        <f>BILANCA!E69</f>
        <v>12019.77</v>
      </c>
      <c r="E1074" s="9">
        <v>0</v>
      </c>
      <c r="F1074" s="9">
        <v>0</v>
      </c>
      <c r="G1074" s="10">
        <f t="shared" si="32"/>
        <v>2045.8227200000001</v>
      </c>
      <c r="H1074" s="10">
        <f t="shared" si="33"/>
        <v>0.66999999999916326</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2705.79</v>
      </c>
      <c r="D1075" s="9">
        <f>BILANCA!E70</f>
        <v>0</v>
      </c>
      <c r="E1075" s="9">
        <v>0</v>
      </c>
      <c r="F1075" s="9">
        <v>0</v>
      </c>
      <c r="G1075" s="10">
        <f t="shared" ref="G1075:G1138" si="34">B1075/1000*C1075+B1075/500*D1075</f>
        <v>175.87635</v>
      </c>
      <c r="H1075" s="10">
        <f t="shared" si="33"/>
        <v>0.21000000000003638</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2516.44</v>
      </c>
      <c r="D1076" s="9">
        <f>BILANCA!E71</f>
        <v>0</v>
      </c>
      <c r="E1076" s="9">
        <v>0</v>
      </c>
      <c r="F1076" s="9">
        <v>0</v>
      </c>
      <c r="G1076" s="10">
        <f t="shared" si="34"/>
        <v>166.08504000000002</v>
      </c>
      <c r="H1076" s="10">
        <f t="shared" si="33"/>
        <v>0.44000000000005457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2516.44</v>
      </c>
      <c r="D1078" s="9">
        <f>BILANCA!E73</f>
        <v>0</v>
      </c>
      <c r="E1078" s="9">
        <v>0</v>
      </c>
      <c r="F1078" s="9">
        <v>0</v>
      </c>
      <c r="G1078" s="10">
        <f t="shared" si="34"/>
        <v>171.11792000000003</v>
      </c>
      <c r="H1078" s="10">
        <f t="shared" si="33"/>
        <v>0.44000000000005457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189.35</v>
      </c>
      <c r="D1085" s="9">
        <f>BILANCA!E80</f>
        <v>0</v>
      </c>
      <c r="E1085" s="9">
        <v>0</v>
      </c>
      <c r="F1085" s="9">
        <v>0</v>
      </c>
      <c r="G1085" s="10">
        <f t="shared" si="34"/>
        <v>14.20125</v>
      </c>
      <c r="H1085" s="10">
        <f t="shared" si="33"/>
        <v>0.34999999999999432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3959.12</v>
      </c>
      <c r="D1087" s="9">
        <f>BILANCA!E82</f>
        <v>11717.19</v>
      </c>
      <c r="E1087" s="9">
        <v>0</v>
      </c>
      <c r="F1087" s="9">
        <v>0</v>
      </c>
      <c r="G1087" s="10">
        <f t="shared" si="34"/>
        <v>2109.2995000000001</v>
      </c>
      <c r="H1087" s="10">
        <f t="shared" si="33"/>
        <v>0.31000000000040018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3959.12</v>
      </c>
      <c r="D1092" s="9">
        <f>BILANCA!E87</f>
        <v>11717.19</v>
      </c>
      <c r="E1092" s="9">
        <v>0</v>
      </c>
      <c r="F1092" s="9">
        <v>0</v>
      </c>
      <c r="G1092" s="10">
        <f t="shared" si="34"/>
        <v>2246.2670000000003</v>
      </c>
      <c r="H1092" s="10">
        <f t="shared" si="35"/>
        <v>0.31000000000040018</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1261.53</v>
      </c>
      <c r="D1152" s="9">
        <f>BILANCA!E147</f>
        <v>302.58</v>
      </c>
      <c r="E1152" s="9">
        <v>0</v>
      </c>
      <c r="F1152" s="9">
        <v>0</v>
      </c>
      <c r="G1152" s="10">
        <f t="shared" si="36"/>
        <v>265.06997999999999</v>
      </c>
      <c r="H1152" s="10">
        <f t="shared" si="35"/>
        <v>0.8900000000000432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1261.53</v>
      </c>
      <c r="D1166" s="9">
        <f>BILANCA!E161</f>
        <v>302.58</v>
      </c>
      <c r="E1166" s="9">
        <v>0</v>
      </c>
      <c r="F1166" s="9">
        <v>0</v>
      </c>
      <c r="G1166" s="10">
        <f t="shared" si="36"/>
        <v>291.20363999999995</v>
      </c>
      <c r="H1166" s="10">
        <f t="shared" si="37"/>
        <v>0.8900000000000432</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102016.54</v>
      </c>
      <c r="D1180" s="9">
        <f>BILANCA!E176</f>
        <v>109464.73000000001</v>
      </c>
      <c r="E1180" s="9">
        <v>0</v>
      </c>
      <c r="F1180" s="9">
        <v>0</v>
      </c>
      <c r="G1180" s="10">
        <f t="shared" si="36"/>
        <v>54560.820000000007</v>
      </c>
      <c r="H1180" s="10">
        <f t="shared" si="37"/>
        <v>0.72999999999592546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54689.119999999995</v>
      </c>
      <c r="D1181" s="9">
        <f>BILANCA!E177</f>
        <v>68697.440000000002</v>
      </c>
      <c r="E1181" s="9">
        <v>0</v>
      </c>
      <c r="F1181" s="9">
        <v>0</v>
      </c>
      <c r="G1181" s="10">
        <f t="shared" si="36"/>
        <v>32846.364000000001</v>
      </c>
      <c r="H1181" s="10">
        <f t="shared" si="37"/>
        <v>0.55999999999767169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54689.119999999995</v>
      </c>
      <c r="D1182" s="9">
        <f>BILANCA!E178</f>
        <v>68697.440000000002</v>
      </c>
      <c r="E1182" s="9">
        <v>0</v>
      </c>
      <c r="F1182" s="9">
        <v>0</v>
      </c>
      <c r="G1182" s="10">
        <f t="shared" si="36"/>
        <v>33038.447999999997</v>
      </c>
      <c r="H1182" s="10">
        <f t="shared" si="37"/>
        <v>0.55999999999767169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53249.99</v>
      </c>
      <c r="D1183" s="9">
        <f>BILANCA!E179</f>
        <v>67101.39</v>
      </c>
      <c r="E1183" s="9">
        <v>0</v>
      </c>
      <c r="F1183" s="9">
        <v>0</v>
      </c>
      <c r="G1183" s="10">
        <f t="shared" si="36"/>
        <v>32429.329209999996</v>
      </c>
      <c r="H1183" s="10">
        <f t="shared" si="37"/>
        <v>0.40000000000145519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1381.79</v>
      </c>
      <c r="D1184" s="9">
        <f>BILANCA!E180</f>
        <v>1538.46</v>
      </c>
      <c r="E1184" s="9">
        <v>0</v>
      </c>
      <c r="F1184" s="9">
        <v>0</v>
      </c>
      <c r="G1184" s="10">
        <f t="shared" si="36"/>
        <v>775.81553999999994</v>
      </c>
      <c r="H1184" s="10">
        <f t="shared" si="37"/>
        <v>0.67000000000007276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57.34</v>
      </c>
      <c r="D1185" s="9">
        <f>BILANCA!E181</f>
        <v>57.59</v>
      </c>
      <c r="E1185" s="9">
        <v>0</v>
      </c>
      <c r="F1185" s="9">
        <v>0</v>
      </c>
      <c r="G1185" s="10">
        <f t="shared" si="36"/>
        <v>30.191000000000003</v>
      </c>
      <c r="H1185" s="10">
        <f t="shared" si="37"/>
        <v>0.75</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57.34</v>
      </c>
      <c r="D1188" s="9">
        <f>BILANCA!E184</f>
        <v>57.59</v>
      </c>
      <c r="E1188" s="9">
        <v>0</v>
      </c>
      <c r="F1188" s="9">
        <v>0</v>
      </c>
      <c r="G1188" s="10">
        <f t="shared" si="36"/>
        <v>30.708559999999999</v>
      </c>
      <c r="H1188" s="10">
        <f t="shared" si="37"/>
        <v>0.75</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47327.42</v>
      </c>
      <c r="D1255" s="9">
        <f>BILANCA!E251</f>
        <v>40767.29</v>
      </c>
      <c r="E1255" s="9">
        <v>0</v>
      </c>
      <c r="F1255" s="9">
        <v>0</v>
      </c>
      <c r="G1255" s="10">
        <f t="shared" si="38"/>
        <v>31571.19</v>
      </c>
      <c r="H1255" s="10">
        <f t="shared" si="39"/>
        <v>0.70999999999912689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64150.14</v>
      </c>
      <c r="D1256" s="9">
        <f>BILANCA!E252</f>
        <v>67487.06</v>
      </c>
      <c r="E1256" s="9">
        <v>0</v>
      </c>
      <c r="F1256" s="9">
        <v>0</v>
      </c>
      <c r="G1256" s="10">
        <f t="shared" si="38"/>
        <v>48984.567959999993</v>
      </c>
      <c r="H1256" s="10">
        <f t="shared" si="39"/>
        <v>0.19999999999708962</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64150.14</v>
      </c>
      <c r="D1257" s="9">
        <f>BILANCA!E253</f>
        <v>67487.06</v>
      </c>
      <c r="E1257" s="9">
        <v>0</v>
      </c>
      <c r="F1257" s="9">
        <v>0</v>
      </c>
      <c r="G1257" s="10">
        <f t="shared" si="38"/>
        <v>49183.692219999997</v>
      </c>
      <c r="H1257" s="10">
        <f t="shared" si="39"/>
        <v>0.19999999999708962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-18084.25</v>
      </c>
      <c r="D1259" s="9">
        <f>BILANCA!E255</f>
        <v>-27022.35</v>
      </c>
      <c r="E1259" s="9">
        <v>0</v>
      </c>
      <c r="F1259" s="9">
        <v>0</v>
      </c>
      <c r="G1259" s="10">
        <f t="shared" si="38"/>
        <v>-17960.108549999997</v>
      </c>
      <c r="H1259" s="10">
        <f t="shared" si="39"/>
        <v>0.59999999999854481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18084.25</v>
      </c>
      <c r="D1264" s="9">
        <f>BILANCA!E260</f>
        <v>27022.35</v>
      </c>
      <c r="E1264" s="9">
        <v>0</v>
      </c>
      <c r="F1264" s="9">
        <v>0</v>
      </c>
      <c r="G1264" s="10">
        <f t="shared" si="38"/>
        <v>18320.7533</v>
      </c>
      <c r="H1264" s="10">
        <f t="shared" si="39"/>
        <v>0.59999999999854481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12622.2</v>
      </c>
      <c r="D1265" s="9">
        <f>BILANCA!E261</f>
        <v>22367.3</v>
      </c>
      <c r="E1265" s="9">
        <v>0</v>
      </c>
      <c r="F1265" s="9">
        <v>0</v>
      </c>
      <c r="G1265" s="10">
        <f t="shared" si="38"/>
        <v>14625.984</v>
      </c>
      <c r="H1265" s="10">
        <f t="shared" si="39"/>
        <v>0.5</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5462.05</v>
      </c>
      <c r="D1266" s="9">
        <f>BILANCA!E262</f>
        <v>4655.05</v>
      </c>
      <c r="E1266" s="9">
        <v>0</v>
      </c>
      <c r="F1266" s="9">
        <v>0</v>
      </c>
      <c r="G1266" s="10">
        <f t="shared" si="38"/>
        <v>3781.6704</v>
      </c>
      <c r="H1266" s="10">
        <f t="shared" si="39"/>
        <v>0.1000000000003638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1261.53</v>
      </c>
      <c r="D1278" s="9">
        <f>BILANCA!E274</f>
        <v>302.58</v>
      </c>
      <c r="E1278" s="9">
        <v>0</v>
      </c>
      <c r="F1278" s="9">
        <v>0</v>
      </c>
      <c r="G1278" s="10">
        <f t="shared" si="40"/>
        <v>500.27292</v>
      </c>
      <c r="H1278" s="10">
        <f t="shared" si="39"/>
        <v>0.8900000000000432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1261.53</v>
      </c>
      <c r="D1292" s="9">
        <f>BILANCA!E288</f>
        <v>302.58</v>
      </c>
      <c r="E1292" s="9">
        <v>0</v>
      </c>
      <c r="F1292" s="9">
        <v>0</v>
      </c>
      <c r="G1292" s="10">
        <f t="shared" si="40"/>
        <v>526.40657999999996</v>
      </c>
      <c r="H1292" s="10">
        <f t="shared" si="41"/>
        <v>0.8900000000000432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1261.53</v>
      </c>
      <c r="D1305" s="9">
        <f>BILANCA!E302</f>
        <v>0</v>
      </c>
      <c r="E1305" s="9">
        <v>0</v>
      </c>
      <c r="F1305" s="9">
        <v>0</v>
      </c>
      <c r="G1305" s="10">
        <f t="shared" si="40"/>
        <v>372.15134999999998</v>
      </c>
      <c r="H1305" s="10">
        <f t="shared" si="41"/>
        <v>0.47000000000002728</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302.58</v>
      </c>
      <c r="E1306" s="9">
        <v>0</v>
      </c>
      <c r="F1306" s="9">
        <v>0</v>
      </c>
      <c r="G1306" s="10">
        <f t="shared" si="40"/>
        <v>179.12735999999998</v>
      </c>
      <c r="H1306" s="10">
        <f t="shared" si="41"/>
        <v>0.42000000000001592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2564.63</v>
      </c>
      <c r="D1311" s="9">
        <f>BILANCA!E308</f>
        <v>10635.87</v>
      </c>
      <c r="E1311" s="9">
        <v>0</v>
      </c>
      <c r="F1311" s="9">
        <v>0</v>
      </c>
      <c r="G1311" s="10">
        <f t="shared" si="40"/>
        <v>7174.74737</v>
      </c>
      <c r="H1311" s="10">
        <f t="shared" si="41"/>
        <v>0.49999999999909051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1394.49</v>
      </c>
      <c r="D1312" s="9">
        <f>BILANCA!E309</f>
        <v>1081.32</v>
      </c>
      <c r="E1312" s="9">
        <v>0</v>
      </c>
      <c r="F1312" s="9">
        <v>0</v>
      </c>
      <c r="G1312" s="10">
        <f t="shared" si="40"/>
        <v>1074.25326</v>
      </c>
      <c r="H1312" s="10">
        <f t="shared" si="41"/>
        <v>0.80999999999994543</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54689.120000000003</v>
      </c>
      <c r="D1340" s="9">
        <f>BILANCA!E337</f>
        <v>68697.440000000002</v>
      </c>
      <c r="E1340" s="9">
        <v>0</v>
      </c>
      <c r="F1340" s="9">
        <v>0</v>
      </c>
      <c r="G1340" s="10">
        <f t="shared" si="42"/>
        <v>63387.72</v>
      </c>
      <c r="H1340" s="10">
        <f t="shared" si="41"/>
        <v>0.56000000000494765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658092.06000000006</v>
      </c>
      <c r="D1424" s="9">
        <f>'RAS-funkcijski'!E28</f>
        <v>787038.15</v>
      </c>
      <c r="E1424" s="9">
        <v>0</v>
      </c>
      <c r="F1424" s="9">
        <v>0</v>
      </c>
      <c r="G1424" s="10">
        <f t="shared" si="44"/>
        <v>53572.040640000007</v>
      </c>
      <c r="H1424" s="10">
        <f t="shared" si="45"/>
        <v>0.21000000007916242</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658092.06000000006</v>
      </c>
      <c r="D1426" s="9">
        <f>'RAS-funkcijski'!E30</f>
        <v>787038.15</v>
      </c>
      <c r="E1426" s="9">
        <v>0</v>
      </c>
      <c r="F1426" s="9">
        <v>0</v>
      </c>
      <c r="G1426" s="10">
        <f t="shared" si="44"/>
        <v>58036.377359999999</v>
      </c>
      <c r="H1426" s="10">
        <f t="shared" si="45"/>
        <v>0.21000000007916242</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658092.06000000006</v>
      </c>
      <c r="D1537" s="20">
        <f>'RAS-funkcijski'!E141</f>
        <v>787038.15</v>
      </c>
      <c r="E1537" s="20">
        <v>0</v>
      </c>
      <c r="F1537" s="20">
        <v>0</v>
      </c>
      <c r="G1537" s="21">
        <f t="shared" si="48"/>
        <v>305807.06532000005</v>
      </c>
      <c r="H1537" s="21">
        <f t="shared" si="47"/>
        <v>0.21000000007916242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54689.120000000003</v>
      </c>
      <c r="D1582" s="14"/>
      <c r="E1582" s="14">
        <v>0</v>
      </c>
      <c r="F1582" s="14">
        <v>0</v>
      </c>
      <c r="G1582" s="15">
        <f t="shared" ref="G1582:G1613" si="54">B1582/1000*C1582</f>
        <v>54.689120000000003</v>
      </c>
      <c r="H1582" s="15">
        <f t="shared" ref="H1582:H1613" si="55">ABS(C1582-ROUND(C1582,0))</f>
        <v>0.12000000000261934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787569.97000000009</v>
      </c>
      <c r="D1583" s="9">
        <v>0</v>
      </c>
      <c r="E1583" s="9">
        <v>0</v>
      </c>
      <c r="F1583" s="9">
        <v>0</v>
      </c>
      <c r="G1583" s="10">
        <f t="shared" si="54"/>
        <v>1575.1399400000003</v>
      </c>
      <c r="H1583" s="10">
        <f t="shared" si="55"/>
        <v>2.9999999911524355E-2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770281.05</v>
      </c>
      <c r="D1585" s="9">
        <v>0</v>
      </c>
      <c r="E1585" s="9">
        <v>0</v>
      </c>
      <c r="F1585" s="9">
        <v>0</v>
      </c>
      <c r="G1585" s="10">
        <f t="shared" si="54"/>
        <v>3081.1242000000002</v>
      </c>
      <c r="H1585" s="10">
        <f t="shared" si="55"/>
        <v>5.0000000046566129E-2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700173.06</v>
      </c>
      <c r="D1586" s="9">
        <v>0</v>
      </c>
      <c r="E1586" s="9">
        <v>0</v>
      </c>
      <c r="F1586" s="9">
        <v>0</v>
      </c>
      <c r="G1586" s="10">
        <f t="shared" si="54"/>
        <v>3500.8653000000004</v>
      </c>
      <c r="H1586" s="10">
        <f t="shared" si="55"/>
        <v>6.0000000055879354E-2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69506.34</v>
      </c>
      <c r="D1587" s="9">
        <v>0</v>
      </c>
      <c r="E1587" s="9">
        <v>0</v>
      </c>
      <c r="F1587" s="9">
        <v>0</v>
      </c>
      <c r="G1587" s="10">
        <f t="shared" si="54"/>
        <v>417.03803999999997</v>
      </c>
      <c r="H1587" s="10">
        <f t="shared" si="55"/>
        <v>0.33999999999650754</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601.65</v>
      </c>
      <c r="D1588" s="9">
        <v>0</v>
      </c>
      <c r="E1588" s="9">
        <v>0</v>
      </c>
      <c r="F1588" s="9">
        <v>0</v>
      </c>
      <c r="G1588" s="10">
        <f t="shared" si="54"/>
        <v>4.2115499999999999</v>
      </c>
      <c r="H1588" s="10">
        <f t="shared" si="55"/>
        <v>0.35000000000002274</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17288.919999999998</v>
      </c>
      <c r="D1594" s="9">
        <v>0</v>
      </c>
      <c r="E1594" s="9">
        <v>0</v>
      </c>
      <c r="F1594" s="9">
        <v>0</v>
      </c>
      <c r="G1594" s="10">
        <f t="shared" si="54"/>
        <v>224.75595999999996</v>
      </c>
      <c r="H1594" s="10">
        <f t="shared" si="55"/>
        <v>8.000000000174623E-2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773561.65000000014</v>
      </c>
      <c r="D1602" s="9">
        <v>0</v>
      </c>
      <c r="E1602" s="9">
        <v>0</v>
      </c>
      <c r="F1602" s="9">
        <v>0</v>
      </c>
      <c r="G1602" s="10">
        <f t="shared" si="54"/>
        <v>16244.794650000003</v>
      </c>
      <c r="H1602" s="10">
        <f t="shared" si="55"/>
        <v>0.34999999986030161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756272.24000000011</v>
      </c>
      <c r="D1604" s="9">
        <v>0</v>
      </c>
      <c r="E1604" s="9">
        <v>0</v>
      </c>
      <c r="F1604" s="9">
        <v>0</v>
      </c>
      <c r="G1604" s="10">
        <f t="shared" si="54"/>
        <v>17394.261520000004</v>
      </c>
      <c r="H1604" s="10">
        <f t="shared" si="55"/>
        <v>0.2400000001071021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686321.66</v>
      </c>
      <c r="D1605" s="9">
        <v>0</v>
      </c>
      <c r="E1605" s="9">
        <v>0</v>
      </c>
      <c r="F1605" s="9">
        <v>0</v>
      </c>
      <c r="G1605" s="10">
        <f t="shared" si="54"/>
        <v>16471.719840000002</v>
      </c>
      <c r="H1605" s="10">
        <f t="shared" si="55"/>
        <v>0.33999999996740371</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69349.179999999993</v>
      </c>
      <c r="D1606" s="9">
        <v>0</v>
      </c>
      <c r="E1606" s="9">
        <v>0</v>
      </c>
      <c r="F1606" s="9">
        <v>0</v>
      </c>
      <c r="G1606" s="10">
        <f t="shared" si="54"/>
        <v>1733.7294999999999</v>
      </c>
      <c r="H1606" s="10">
        <f t="shared" si="55"/>
        <v>0.17999999999301508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601.4</v>
      </c>
      <c r="D1607" s="9">
        <v>0</v>
      </c>
      <c r="E1607" s="9">
        <v>0</v>
      </c>
      <c r="F1607" s="9">
        <v>0</v>
      </c>
      <c r="G1607" s="10">
        <f t="shared" si="54"/>
        <v>15.636399999999998</v>
      </c>
      <c r="H1607" s="10">
        <f t="shared" si="55"/>
        <v>0.39999999999997726</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17289.41</v>
      </c>
      <c r="D1613" s="9">
        <v>0</v>
      </c>
      <c r="E1613" s="9">
        <v>0</v>
      </c>
      <c r="F1613" s="9">
        <v>0</v>
      </c>
      <c r="G1613" s="10">
        <f t="shared" si="54"/>
        <v>553.26112000000001</v>
      </c>
      <c r="H1613" s="10">
        <f t="shared" si="55"/>
        <v>0.40999999999985448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68697.439999999944</v>
      </c>
      <c r="D1621" s="9">
        <v>0</v>
      </c>
      <c r="E1621" s="9">
        <v>0</v>
      </c>
      <c r="F1621" s="9">
        <v>0</v>
      </c>
      <c r="G1621" s="10">
        <f t="shared" si="56"/>
        <v>2747.897599999998</v>
      </c>
      <c r="H1621" s="10">
        <f t="shared" si="57"/>
        <v>0.43999999994412065</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68697.440000000002</v>
      </c>
      <c r="D1681" s="9">
        <v>0</v>
      </c>
      <c r="E1681" s="9">
        <v>0</v>
      </c>
      <c r="F1681" s="9">
        <v>0</v>
      </c>
      <c r="G1681" s="10">
        <f t="shared" si="60"/>
        <v>6869.7440000000006</v>
      </c>
      <c r="H1681" s="10">
        <f t="shared" si="61"/>
        <v>0.44000000000232831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68697.440000000002</v>
      </c>
      <c r="D1683" s="9">
        <v>0</v>
      </c>
      <c r="E1683" s="9">
        <v>0</v>
      </c>
      <c r="F1683" s="9">
        <v>0</v>
      </c>
      <c r="G1683" s="10">
        <f t="shared" si="60"/>
        <v>7007.1388799999995</v>
      </c>
      <c r="H1683" s="10">
        <f t="shared" si="61"/>
        <v>0.44000000000232831</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121"/>
      <c r="E1" s="121"/>
      <c r="F1" s="121"/>
      <c r="G1" s="121"/>
      <c r="H1" s="121"/>
      <c r="I1" s="121"/>
      <c r="J1" s="121"/>
      <c r="K1" s="121"/>
      <c r="L1" s="121"/>
      <c r="M1" s="121"/>
      <c r="N1" s="121"/>
      <c r="O1" s="121"/>
      <c r="P1" s="121"/>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26821</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645469.86</v>
      </c>
      <c r="I17" s="157">
        <f>'PR-RAS'!E6</f>
        <v>778100.05</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577478.73</v>
      </c>
      <c r="I18" s="157">
        <f>'PR-RAS'!E152</f>
        <v>764322.25</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18084.249999999953</v>
      </c>
      <c r="I20" s="157">
        <f>'PR-RAS'!E650</f>
        <v>27022.349999999977</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94090.100000000093</v>
      </c>
      <c r="I22" s="157">
        <f>BILANCA!E7</f>
        <v>97444.96000000005</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7926.44</v>
      </c>
      <c r="I23" s="157">
        <f>BILANCA!E69</f>
        <v>12019.77</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54689.119999999995</v>
      </c>
      <c r="I24" s="157">
        <f>BILANCA!E177</f>
        <v>68697.440000000002</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47327.42</v>
      </c>
      <c r="I25" s="157">
        <f>BILANCA!E251</f>
        <v>40767.29</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658092.06000000006</v>
      </c>
      <c r="I31" s="157">
        <f>'RAS-funkcijski'!E141</f>
        <v>787038.15</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54689.120000000003</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68697.439999999944</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68697.440000000002</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B672" sqref="B671:B67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645469.86</v>
      </c>
      <c r="E6" s="267">
        <f>E7+E43+E49+E82+E106+E125+E134+E140</f>
        <v>778100.05</v>
      </c>
      <c r="F6" s="180">
        <f t="shared" ref="F6:F69" si="0">IF(D6&lt;&gt;0,IF(E6/D6&gt;=100,"&gt;&gt;100",E6/D6*100),"-")</f>
        <v>120.54785176181582</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550.85</v>
      </c>
      <c r="E49" s="267">
        <f>E50+E53+E58+E61+E64+E68+E71+E74+E77</f>
        <v>4684.7199999999993</v>
      </c>
      <c r="F49" s="180">
        <f t="shared" si="0"/>
        <v>850.45293637106272</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0</v>
      </c>
      <c r="E58" s="267">
        <f>SUM(E59:E60)</f>
        <v>2989.45</v>
      </c>
      <c r="F58" s="180" t="str">
        <f t="shared" si="0"/>
        <v>-</v>
      </c>
    </row>
    <row r="59" spans="1:6" s="1" customFormat="1" ht="24" customHeight="1" x14ac:dyDescent="0.2">
      <c r="A59" s="179" t="s">
        <v>171</v>
      </c>
      <c r="B59" s="181" t="s">
        <v>172</v>
      </c>
      <c r="C59" s="97" t="s">
        <v>171</v>
      </c>
      <c r="D59" s="279">
        <v>0</v>
      </c>
      <c r="E59" s="279">
        <v>2989.45</v>
      </c>
      <c r="F59" s="180" t="str">
        <f t="shared" si="0"/>
        <v>-</v>
      </c>
    </row>
    <row r="60" spans="1:6" s="1" customFormat="1" ht="24"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550.85</v>
      </c>
      <c r="E61" s="267">
        <f>SUM(E62:E63)</f>
        <v>1695.27</v>
      </c>
      <c r="F61" s="180">
        <f t="shared" si="0"/>
        <v>307.75528728328942</v>
      </c>
    </row>
    <row r="62" spans="1:6" s="1" customFormat="1" ht="12.75" customHeight="1" x14ac:dyDescent="0.2">
      <c r="A62" s="179" t="s">
        <v>177</v>
      </c>
      <c r="B62" s="181" t="s">
        <v>178</v>
      </c>
      <c r="C62" s="97" t="s">
        <v>177</v>
      </c>
      <c r="D62" s="279">
        <v>550.85</v>
      </c>
      <c r="E62" s="279">
        <v>1695.27</v>
      </c>
      <c r="F62" s="180">
        <f t="shared" si="0"/>
        <v>307.75528728328942</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0</v>
      </c>
      <c r="E68" s="267">
        <f>SUM(E69:E70)</f>
        <v>0</v>
      </c>
      <c r="F68" s="180" t="str">
        <f t="shared" si="0"/>
        <v>-</v>
      </c>
    </row>
    <row r="69" spans="1:6" s="1" customFormat="1" ht="12.75" customHeight="1" x14ac:dyDescent="0.2">
      <c r="A69" s="179" t="s">
        <v>191</v>
      </c>
      <c r="B69" s="87" t="s">
        <v>192</v>
      </c>
      <c r="C69" s="97" t="s">
        <v>191</v>
      </c>
      <c r="D69" s="279">
        <v>0</v>
      </c>
      <c r="E69" s="279">
        <v>0</v>
      </c>
      <c r="F69" s="180" t="str">
        <f t="shared" si="0"/>
        <v>-</v>
      </c>
    </row>
    <row r="70" spans="1:6" s="1" customFormat="1" ht="24" customHeight="1" x14ac:dyDescent="0.2">
      <c r="A70" s="179" t="s">
        <v>193</v>
      </c>
      <c r="B70" s="87" t="s">
        <v>194</v>
      </c>
      <c r="C70" s="97" t="s">
        <v>193</v>
      </c>
      <c r="D70" s="279">
        <v>0</v>
      </c>
      <c r="E70" s="279">
        <v>0</v>
      </c>
      <c r="F70" s="180" t="str">
        <f t="shared" ref="F70:F133" si="1">IF(D70&lt;&gt;0,IF(E70/D70&gt;=100,"&gt;&gt;100",E70/D70*100),"-")</f>
        <v>-</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0</v>
      </c>
      <c r="E82" s="267">
        <f>E83+E91+E98</f>
        <v>0</v>
      </c>
      <c r="F82" s="180" t="str">
        <f t="shared" si="1"/>
        <v>-</v>
      </c>
    </row>
    <row r="83" spans="1:6" s="1" customFormat="1" ht="12.75" customHeight="1" x14ac:dyDescent="0.2">
      <c r="A83" s="179" t="s">
        <v>219</v>
      </c>
      <c r="B83" s="87" t="s">
        <v>220</v>
      </c>
      <c r="C83" s="97" t="s">
        <v>219</v>
      </c>
      <c r="D83" s="267">
        <f>SUM(D84:D90)</f>
        <v>0</v>
      </c>
      <c r="E83" s="267">
        <f>SUM(E84:E90)</f>
        <v>0</v>
      </c>
      <c r="F83" s="180" t="str">
        <f t="shared" si="1"/>
        <v>-</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0</v>
      </c>
      <c r="E91" s="267">
        <f>SUM(E92:E97)</f>
        <v>0</v>
      </c>
      <c r="F91" s="180" t="str">
        <f t="shared" si="1"/>
        <v>-</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0</v>
      </c>
      <c r="E93" s="279">
        <v>0</v>
      </c>
      <c r="F93" s="180" t="str">
        <f t="shared" si="1"/>
        <v>-</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0</v>
      </c>
      <c r="E106" s="267">
        <f>E107+E112+E120+E124</f>
        <v>0</v>
      </c>
      <c r="F106" s="180" t="str">
        <f t="shared" si="1"/>
        <v>-</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0</v>
      </c>
      <c r="E112" s="267">
        <f>SUM(E113:E119)</f>
        <v>0</v>
      </c>
      <c r="F112" s="180" t="str">
        <f t="shared" si="1"/>
        <v>-</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0</v>
      </c>
      <c r="E117" s="279">
        <v>0</v>
      </c>
      <c r="F117" s="180" t="str">
        <f t="shared" si="1"/>
        <v>-</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1274.1400000000001</v>
      </c>
      <c r="E125" s="267">
        <f>E126+E129</f>
        <v>7070.33</v>
      </c>
      <c r="F125" s="180">
        <f t="shared" si="1"/>
        <v>554.90997849529867</v>
      </c>
    </row>
    <row r="126" spans="1:6" s="1" customFormat="1" ht="12.75" customHeight="1" x14ac:dyDescent="0.2">
      <c r="A126" s="179" t="s">
        <v>305</v>
      </c>
      <c r="B126" s="181" t="s">
        <v>306</v>
      </c>
      <c r="C126" s="97" t="s">
        <v>305</v>
      </c>
      <c r="D126" s="267">
        <f>SUM(D127:D128)</f>
        <v>1274.1400000000001</v>
      </c>
      <c r="E126" s="267">
        <f>SUM(E127:E128)</f>
        <v>7070.33</v>
      </c>
      <c r="F126" s="180">
        <f t="shared" si="1"/>
        <v>554.90997849529867</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1274.1400000000001</v>
      </c>
      <c r="E128" s="279">
        <v>7070.33</v>
      </c>
      <c r="F128" s="180">
        <f t="shared" si="1"/>
        <v>554.90997849529867</v>
      </c>
    </row>
    <row r="129" spans="1:6" s="1" customFormat="1" ht="36"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643644.87</v>
      </c>
      <c r="E134" s="267">
        <f>E135+E139</f>
        <v>766345</v>
      </c>
      <c r="F134" s="180">
        <f t="shared" ref="F134:F197" si="2">IF(D134&lt;&gt;0,IF(E134/D134&gt;=100,"&gt;&gt;100",E134/D134*100),"-")</f>
        <v>119.0633275768981</v>
      </c>
    </row>
    <row r="135" spans="1:6" s="1" customFormat="1" ht="24" customHeight="1" x14ac:dyDescent="0.2">
      <c r="A135" s="179" t="s">
        <v>323</v>
      </c>
      <c r="B135" s="184" t="s">
        <v>324</v>
      </c>
      <c r="C135" s="97" t="s">
        <v>323</v>
      </c>
      <c r="D135" s="267">
        <f>SUM(D136:D138)</f>
        <v>643644.87</v>
      </c>
      <c r="E135" s="267">
        <f>SUM(E136:E138)</f>
        <v>766345</v>
      </c>
      <c r="F135" s="180">
        <f t="shared" si="2"/>
        <v>119.0633275768981</v>
      </c>
    </row>
    <row r="136" spans="1:6" s="1" customFormat="1" ht="12.75" customHeight="1" x14ac:dyDescent="0.2">
      <c r="A136" s="179" t="s">
        <v>325</v>
      </c>
      <c r="B136" s="181" t="s">
        <v>326</v>
      </c>
      <c r="C136" s="97" t="s">
        <v>325</v>
      </c>
      <c r="D136" s="279">
        <v>643644.87</v>
      </c>
      <c r="E136" s="279">
        <v>766345</v>
      </c>
      <c r="F136" s="180">
        <f t="shared" si="2"/>
        <v>119.0633275768981</v>
      </c>
    </row>
    <row r="137" spans="1:6" s="1" customFormat="1" ht="24" customHeight="1" x14ac:dyDescent="0.2">
      <c r="A137" s="179" t="s">
        <v>327</v>
      </c>
      <c r="B137" s="184" t="s">
        <v>328</v>
      </c>
      <c r="C137" s="97" t="s">
        <v>327</v>
      </c>
      <c r="D137" s="279">
        <v>0</v>
      </c>
      <c r="E137" s="279">
        <v>0</v>
      </c>
      <c r="F137" s="180" t="str">
        <f t="shared" si="2"/>
        <v>-</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577478.73</v>
      </c>
      <c r="E152" s="267">
        <f>E153+E164+E202+E221+E230+E262+E273</f>
        <v>764322.25</v>
      </c>
      <c r="F152" s="180">
        <f t="shared" si="2"/>
        <v>132.35504795128992</v>
      </c>
    </row>
    <row r="153" spans="1:6" s="1" customFormat="1" ht="12.75" customHeight="1" x14ac:dyDescent="0.2">
      <c r="A153" s="179" t="s">
        <v>34</v>
      </c>
      <c r="B153" s="87" t="s">
        <v>358</v>
      </c>
      <c r="C153" s="97" t="s">
        <v>34</v>
      </c>
      <c r="D153" s="267">
        <f>D154+D159+D160</f>
        <v>506816.63</v>
      </c>
      <c r="E153" s="267">
        <f>E154+E159+E160</f>
        <v>698359.81</v>
      </c>
      <c r="F153" s="180">
        <f t="shared" si="2"/>
        <v>137.79338890280692</v>
      </c>
    </row>
    <row r="154" spans="1:6" s="1" customFormat="1" ht="12.75" customHeight="1" x14ac:dyDescent="0.2">
      <c r="A154" s="179" t="s">
        <v>359</v>
      </c>
      <c r="B154" s="87" t="s">
        <v>360</v>
      </c>
      <c r="C154" s="97" t="s">
        <v>359</v>
      </c>
      <c r="D154" s="267">
        <f>SUM(D155:D158)</f>
        <v>396029.15</v>
      </c>
      <c r="E154" s="267">
        <f>SUM(E155:E158)</f>
        <v>551684.56000000006</v>
      </c>
      <c r="F154" s="180">
        <f t="shared" si="2"/>
        <v>139.3040285039624</v>
      </c>
    </row>
    <row r="155" spans="1:6" s="1" customFormat="1" ht="12.75" customHeight="1" x14ac:dyDescent="0.2">
      <c r="A155" s="179" t="s">
        <v>361</v>
      </c>
      <c r="B155" s="87" t="s">
        <v>362</v>
      </c>
      <c r="C155" s="97" t="s">
        <v>361</v>
      </c>
      <c r="D155" s="279">
        <v>396029.15</v>
      </c>
      <c r="E155" s="279">
        <v>551684.56000000006</v>
      </c>
      <c r="F155" s="180">
        <f t="shared" si="2"/>
        <v>139.3040285039624</v>
      </c>
    </row>
    <row r="156" spans="1:6" s="1" customFormat="1" ht="12.75" customHeight="1" x14ac:dyDescent="0.2">
      <c r="A156" s="179" t="s">
        <v>363</v>
      </c>
      <c r="B156" s="87" t="s">
        <v>364</v>
      </c>
      <c r="C156" s="97" t="s">
        <v>363</v>
      </c>
      <c r="D156" s="279">
        <v>0</v>
      </c>
      <c r="E156" s="279">
        <v>0</v>
      </c>
      <c r="F156" s="180" t="str">
        <f t="shared" si="2"/>
        <v>-</v>
      </c>
    </row>
    <row r="157" spans="1:6" s="1" customFormat="1" ht="12.75" customHeight="1" x14ac:dyDescent="0.2">
      <c r="A157" s="179" t="s">
        <v>365</v>
      </c>
      <c r="B157" s="181" t="s">
        <v>366</v>
      </c>
      <c r="C157" s="97" t="s">
        <v>365</v>
      </c>
      <c r="D157" s="279">
        <v>0</v>
      </c>
      <c r="E157" s="279">
        <v>0</v>
      </c>
      <c r="F157" s="180" t="str">
        <f t="shared" si="2"/>
        <v>-</v>
      </c>
    </row>
    <row r="158" spans="1:6" s="1" customFormat="1" ht="12.75" customHeight="1" x14ac:dyDescent="0.2">
      <c r="A158" s="179" t="s">
        <v>367</v>
      </c>
      <c r="B158" s="181" t="s">
        <v>368</v>
      </c>
      <c r="C158" s="97" t="s">
        <v>367</v>
      </c>
      <c r="D158" s="279">
        <v>0</v>
      </c>
      <c r="E158" s="279">
        <v>0</v>
      </c>
      <c r="F158" s="180" t="str">
        <f t="shared" si="2"/>
        <v>-</v>
      </c>
    </row>
    <row r="159" spans="1:6" s="1" customFormat="1" ht="12.75" customHeight="1" x14ac:dyDescent="0.2">
      <c r="A159" s="179" t="s">
        <v>369</v>
      </c>
      <c r="B159" s="181" t="s">
        <v>370</v>
      </c>
      <c r="C159" s="97" t="s">
        <v>369</v>
      </c>
      <c r="D159" s="279">
        <v>20404.22</v>
      </c>
      <c r="E159" s="279">
        <v>18808.52</v>
      </c>
      <c r="F159" s="180">
        <f t="shared" si="2"/>
        <v>92.179558934377297</v>
      </c>
    </row>
    <row r="160" spans="1:6" s="1" customFormat="1" ht="12.75" customHeight="1" x14ac:dyDescent="0.2">
      <c r="A160" s="179" t="s">
        <v>371</v>
      </c>
      <c r="B160" s="181" t="s">
        <v>372</v>
      </c>
      <c r="C160" s="97" t="s">
        <v>371</v>
      </c>
      <c r="D160" s="267">
        <f>SUM(D161:D163)</f>
        <v>90383.26</v>
      </c>
      <c r="E160" s="267">
        <f>SUM(E161:E163)</f>
        <v>127866.73</v>
      </c>
      <c r="F160" s="180">
        <f t="shared" si="2"/>
        <v>141.47169509044042</v>
      </c>
    </row>
    <row r="161" spans="1:6" s="1" customFormat="1" ht="12.75" customHeight="1" x14ac:dyDescent="0.2">
      <c r="A161" s="179" t="s">
        <v>373</v>
      </c>
      <c r="B161" s="181" t="s">
        <v>374</v>
      </c>
      <c r="C161" s="97" t="s">
        <v>373</v>
      </c>
      <c r="D161" s="279">
        <v>31161.06</v>
      </c>
      <c r="E161" s="279">
        <v>43252.2</v>
      </c>
      <c r="F161" s="180">
        <f t="shared" si="2"/>
        <v>138.80208182905201</v>
      </c>
    </row>
    <row r="162" spans="1:6" s="1" customFormat="1" ht="12.75" customHeight="1" x14ac:dyDescent="0.2">
      <c r="A162" s="179" t="s">
        <v>375</v>
      </c>
      <c r="B162" s="181" t="s">
        <v>376</v>
      </c>
      <c r="C162" s="97" t="s">
        <v>375</v>
      </c>
      <c r="D162" s="279">
        <v>59222.2</v>
      </c>
      <c r="E162" s="279">
        <v>84614.53</v>
      </c>
      <c r="F162" s="180">
        <f t="shared" si="2"/>
        <v>142.87637068531734</v>
      </c>
    </row>
    <row r="163" spans="1:6" s="1" customFormat="1" ht="12.75" customHeight="1" x14ac:dyDescent="0.2">
      <c r="A163" s="179" t="s">
        <v>377</v>
      </c>
      <c r="B163" s="87" t="s">
        <v>378</v>
      </c>
      <c r="C163" s="97" t="s">
        <v>377</v>
      </c>
      <c r="D163" s="279">
        <v>0</v>
      </c>
      <c r="E163" s="279">
        <v>0</v>
      </c>
      <c r="F163" s="180" t="str">
        <f t="shared" si="2"/>
        <v>-</v>
      </c>
    </row>
    <row r="164" spans="1:6" s="1" customFormat="1" ht="12.75" customHeight="1" x14ac:dyDescent="0.2">
      <c r="A164" s="35" t="s">
        <v>379</v>
      </c>
      <c r="B164" s="181" t="s">
        <v>380</v>
      </c>
      <c r="C164" s="97" t="s">
        <v>379</v>
      </c>
      <c r="D164" s="267">
        <f>D165+D170+D178+D188+D189+D194</f>
        <v>70023.88</v>
      </c>
      <c r="E164" s="267">
        <f>E165+E170+E178+E188+E189+E194</f>
        <v>65283.87</v>
      </c>
      <c r="F164" s="180">
        <f t="shared" si="2"/>
        <v>93.230866384439139</v>
      </c>
    </row>
    <row r="165" spans="1:6" s="1" customFormat="1" ht="12.75" customHeight="1" x14ac:dyDescent="0.2">
      <c r="A165" s="179" t="s">
        <v>381</v>
      </c>
      <c r="B165" s="87" t="s">
        <v>382</v>
      </c>
      <c r="C165" s="97" t="s">
        <v>381</v>
      </c>
      <c r="D165" s="267">
        <f>SUM(D166:D169)</f>
        <v>6984.5300000000007</v>
      </c>
      <c r="E165" s="267">
        <f>SUM(E166:E169)</f>
        <v>4708.01</v>
      </c>
      <c r="F165" s="180">
        <f t="shared" si="2"/>
        <v>67.40625353459717</v>
      </c>
    </row>
    <row r="166" spans="1:6" s="1" customFormat="1" ht="12.75" customHeight="1" x14ac:dyDescent="0.2">
      <c r="A166" s="179" t="s">
        <v>383</v>
      </c>
      <c r="B166" s="87" t="s">
        <v>384</v>
      </c>
      <c r="C166" s="97" t="s">
        <v>383</v>
      </c>
      <c r="D166" s="279">
        <v>960.6</v>
      </c>
      <c r="E166" s="279">
        <v>477</v>
      </c>
      <c r="F166" s="180">
        <f t="shared" si="2"/>
        <v>49.656464709556523</v>
      </c>
    </row>
    <row r="167" spans="1:6" s="1" customFormat="1" ht="12.75" customHeight="1" x14ac:dyDescent="0.2">
      <c r="A167" s="179" t="s">
        <v>385</v>
      </c>
      <c r="B167" s="87" t="s">
        <v>386</v>
      </c>
      <c r="C167" s="97" t="s">
        <v>385</v>
      </c>
      <c r="D167" s="279">
        <v>5023.93</v>
      </c>
      <c r="E167" s="279">
        <v>2874.13</v>
      </c>
      <c r="F167" s="180">
        <f t="shared" si="2"/>
        <v>57.208798689472182</v>
      </c>
    </row>
    <row r="168" spans="1:6" s="1" customFormat="1" ht="12.75" customHeight="1" x14ac:dyDescent="0.2">
      <c r="A168" s="179" t="s">
        <v>387</v>
      </c>
      <c r="B168" s="87" t="s">
        <v>388</v>
      </c>
      <c r="C168" s="97" t="s">
        <v>387</v>
      </c>
      <c r="D168" s="279">
        <v>1000</v>
      </c>
      <c r="E168" s="279">
        <v>1356.88</v>
      </c>
      <c r="F168" s="180">
        <f t="shared" si="2"/>
        <v>135.68800000000002</v>
      </c>
    </row>
    <row r="169" spans="1:6" s="1" customFormat="1" ht="12.75" customHeight="1" x14ac:dyDescent="0.2">
      <c r="A169" s="179" t="s">
        <v>389</v>
      </c>
      <c r="B169" s="87" t="s">
        <v>390</v>
      </c>
      <c r="C169" s="97" t="s">
        <v>389</v>
      </c>
      <c r="D169" s="279">
        <v>0</v>
      </c>
      <c r="E169" s="279">
        <v>0</v>
      </c>
      <c r="F169" s="180" t="str">
        <f t="shared" si="2"/>
        <v>-</v>
      </c>
    </row>
    <row r="170" spans="1:6" s="1" customFormat="1" ht="12.75" customHeight="1" x14ac:dyDescent="0.2">
      <c r="A170" s="179" t="s">
        <v>391</v>
      </c>
      <c r="B170" s="87" t="s">
        <v>392</v>
      </c>
      <c r="C170" s="97" t="s">
        <v>391</v>
      </c>
      <c r="D170" s="267">
        <f>SUM(D171:D177)</f>
        <v>24050.300000000003</v>
      </c>
      <c r="E170" s="267">
        <f>SUM(E171:E177)</f>
        <v>26388.89</v>
      </c>
      <c r="F170" s="180">
        <f t="shared" si="2"/>
        <v>109.72374564974241</v>
      </c>
    </row>
    <row r="171" spans="1:6" s="1" customFormat="1" ht="12.75" customHeight="1" x14ac:dyDescent="0.2">
      <c r="A171" s="179" t="s">
        <v>393</v>
      </c>
      <c r="B171" s="87" t="s">
        <v>394</v>
      </c>
      <c r="C171" s="97" t="s">
        <v>393</v>
      </c>
      <c r="D171" s="279">
        <v>1053.43</v>
      </c>
      <c r="E171" s="279">
        <v>1424.6</v>
      </c>
      <c r="F171" s="180">
        <f t="shared" si="2"/>
        <v>135.23442468887347</v>
      </c>
    </row>
    <row r="172" spans="1:6" s="1" customFormat="1" ht="12.75" customHeight="1" x14ac:dyDescent="0.2">
      <c r="A172" s="179" t="s">
        <v>395</v>
      </c>
      <c r="B172" s="87" t="s">
        <v>396</v>
      </c>
      <c r="C172" s="97" t="s">
        <v>395</v>
      </c>
      <c r="D172" s="279">
        <v>0</v>
      </c>
      <c r="E172" s="279">
        <v>0</v>
      </c>
      <c r="F172" s="180" t="str">
        <f t="shared" si="2"/>
        <v>-</v>
      </c>
    </row>
    <row r="173" spans="1:6" s="1" customFormat="1" ht="12.75" customHeight="1" x14ac:dyDescent="0.2">
      <c r="A173" s="179" t="s">
        <v>397</v>
      </c>
      <c r="B173" s="181" t="s">
        <v>398</v>
      </c>
      <c r="C173" s="97" t="s">
        <v>397</v>
      </c>
      <c r="D173" s="279">
        <v>12931.6</v>
      </c>
      <c r="E173" s="279">
        <v>13383.11</v>
      </c>
      <c r="F173" s="180">
        <f t="shared" si="2"/>
        <v>103.49152463732251</v>
      </c>
    </row>
    <row r="174" spans="1:6" s="1" customFormat="1" ht="12.75" customHeight="1" x14ac:dyDescent="0.2">
      <c r="A174" s="179" t="s">
        <v>399</v>
      </c>
      <c r="B174" s="181" t="s">
        <v>400</v>
      </c>
      <c r="C174" s="97" t="s">
        <v>399</v>
      </c>
      <c r="D174" s="279">
        <v>2802.53</v>
      </c>
      <c r="E174" s="279">
        <v>4744.68</v>
      </c>
      <c r="F174" s="180">
        <f t="shared" si="2"/>
        <v>169.29988260607379</v>
      </c>
    </row>
    <row r="175" spans="1:6" s="1" customFormat="1" ht="12.75" customHeight="1" x14ac:dyDescent="0.2">
      <c r="A175" s="179" t="s">
        <v>401</v>
      </c>
      <c r="B175" s="181" t="s">
        <v>402</v>
      </c>
      <c r="C175" s="97" t="s">
        <v>401</v>
      </c>
      <c r="D175" s="279">
        <v>1337.4</v>
      </c>
      <c r="E175" s="279">
        <v>2531.25</v>
      </c>
      <c r="F175" s="180">
        <f t="shared" si="2"/>
        <v>189.26648721399729</v>
      </c>
    </row>
    <row r="176" spans="1:6" s="1" customFormat="1" ht="12.75" customHeight="1" x14ac:dyDescent="0.2">
      <c r="A176" s="179" t="s">
        <v>403</v>
      </c>
      <c r="B176" s="181" t="s">
        <v>404</v>
      </c>
      <c r="C176" s="97" t="s">
        <v>403</v>
      </c>
      <c r="D176" s="279">
        <v>0</v>
      </c>
      <c r="E176" s="279">
        <v>0</v>
      </c>
      <c r="F176" s="180" t="str">
        <f t="shared" si="2"/>
        <v>-</v>
      </c>
    </row>
    <row r="177" spans="1:6" s="1" customFormat="1" ht="12.75" customHeight="1" x14ac:dyDescent="0.2">
      <c r="A177" s="179" t="s">
        <v>405</v>
      </c>
      <c r="B177" s="181" t="s">
        <v>406</v>
      </c>
      <c r="C177" s="97" t="s">
        <v>405</v>
      </c>
      <c r="D177" s="279">
        <v>5925.34</v>
      </c>
      <c r="E177" s="279">
        <v>4305.25</v>
      </c>
      <c r="F177" s="180">
        <f t="shared" si="2"/>
        <v>72.658277837221149</v>
      </c>
    </row>
    <row r="178" spans="1:6" s="1" customFormat="1" ht="12.75" customHeight="1" x14ac:dyDescent="0.2">
      <c r="A178" s="179" t="s">
        <v>407</v>
      </c>
      <c r="B178" s="181" t="s">
        <v>408</v>
      </c>
      <c r="C178" s="97" t="s">
        <v>407</v>
      </c>
      <c r="D178" s="267">
        <f>SUM(D179:D187)</f>
        <v>13677.22</v>
      </c>
      <c r="E178" s="267">
        <f>SUM(E179:E187)</f>
        <v>18729.330000000002</v>
      </c>
      <c r="F178" s="180">
        <f t="shared" si="2"/>
        <v>136.9381350888558</v>
      </c>
    </row>
    <row r="179" spans="1:6" s="1" customFormat="1" ht="12.75" customHeight="1" x14ac:dyDescent="0.2">
      <c r="A179" s="179" t="s">
        <v>409</v>
      </c>
      <c r="B179" s="181" t="s">
        <v>410</v>
      </c>
      <c r="C179" s="97" t="s">
        <v>409</v>
      </c>
      <c r="D179" s="279">
        <v>731.34</v>
      </c>
      <c r="E179" s="279">
        <v>686.02</v>
      </c>
      <c r="F179" s="180">
        <f t="shared" si="2"/>
        <v>93.803155850903821</v>
      </c>
    </row>
    <row r="180" spans="1:6" s="1" customFormat="1" ht="12.75" customHeight="1" x14ac:dyDescent="0.2">
      <c r="A180" s="179" t="s">
        <v>411</v>
      </c>
      <c r="B180" s="181" t="s">
        <v>412</v>
      </c>
      <c r="C180" s="97" t="s">
        <v>411</v>
      </c>
      <c r="D180" s="279">
        <v>9136.3799999999992</v>
      </c>
      <c r="E180" s="279">
        <v>9830.1200000000008</v>
      </c>
      <c r="F180" s="180">
        <f t="shared" si="2"/>
        <v>107.59316052966274</v>
      </c>
    </row>
    <row r="181" spans="1:6" s="1" customFormat="1" ht="12.75" customHeight="1" x14ac:dyDescent="0.2">
      <c r="A181" s="179" t="s">
        <v>413</v>
      </c>
      <c r="B181" s="181" t="s">
        <v>414</v>
      </c>
      <c r="C181" s="97" t="s">
        <v>413</v>
      </c>
      <c r="D181" s="279">
        <v>793.75</v>
      </c>
      <c r="E181" s="279">
        <v>448.1</v>
      </c>
      <c r="F181" s="180">
        <f t="shared" si="2"/>
        <v>56.453543307086619</v>
      </c>
    </row>
    <row r="182" spans="1:6" s="1" customFormat="1" ht="12.75" customHeight="1" x14ac:dyDescent="0.2">
      <c r="A182" s="179" t="s">
        <v>415</v>
      </c>
      <c r="B182" s="181" t="s">
        <v>416</v>
      </c>
      <c r="C182" s="97" t="s">
        <v>415</v>
      </c>
      <c r="D182" s="279">
        <v>1308.04</v>
      </c>
      <c r="E182" s="279">
        <v>2090.15</v>
      </c>
      <c r="F182" s="180">
        <f t="shared" si="2"/>
        <v>159.79251399039788</v>
      </c>
    </row>
    <row r="183" spans="1:6" s="1" customFormat="1" ht="12.75" customHeight="1" x14ac:dyDescent="0.2">
      <c r="A183" s="179" t="s">
        <v>417</v>
      </c>
      <c r="B183" s="87" t="s">
        <v>418</v>
      </c>
      <c r="C183" s="97" t="s">
        <v>417</v>
      </c>
      <c r="D183" s="279">
        <v>1295.68</v>
      </c>
      <c r="E183" s="279">
        <v>1185.3399999999999</v>
      </c>
      <c r="F183" s="180">
        <f t="shared" si="2"/>
        <v>91.484008397135085</v>
      </c>
    </row>
    <row r="184" spans="1:6" s="1" customFormat="1" ht="12.75" customHeight="1" x14ac:dyDescent="0.2">
      <c r="A184" s="179" t="s">
        <v>419</v>
      </c>
      <c r="B184" s="87" t="s">
        <v>420</v>
      </c>
      <c r="C184" s="97" t="s">
        <v>419</v>
      </c>
      <c r="D184" s="279">
        <v>0</v>
      </c>
      <c r="E184" s="279">
        <v>0</v>
      </c>
      <c r="F184" s="180" t="str">
        <f t="shared" si="2"/>
        <v>-</v>
      </c>
    </row>
    <row r="185" spans="1:6" s="1" customFormat="1" ht="12.75" customHeight="1" x14ac:dyDescent="0.2">
      <c r="A185" s="179" t="s">
        <v>421</v>
      </c>
      <c r="B185" s="87" t="s">
        <v>422</v>
      </c>
      <c r="C185" s="97" t="s">
        <v>421</v>
      </c>
      <c r="D185" s="279">
        <v>375</v>
      </c>
      <c r="E185" s="279">
        <v>4450</v>
      </c>
      <c r="F185" s="180">
        <f t="shared" si="2"/>
        <v>1186.6666666666667</v>
      </c>
    </row>
    <row r="186" spans="1:6" s="1" customFormat="1" ht="12.75" customHeight="1" x14ac:dyDescent="0.2">
      <c r="A186" s="179" t="s">
        <v>423</v>
      </c>
      <c r="B186" s="87" t="s">
        <v>424</v>
      </c>
      <c r="C186" s="97" t="s">
        <v>423</v>
      </c>
      <c r="D186" s="279">
        <v>37.03</v>
      </c>
      <c r="E186" s="279">
        <v>39.6</v>
      </c>
      <c r="F186" s="180">
        <f t="shared" si="2"/>
        <v>106.9403186605455</v>
      </c>
    </row>
    <row r="187" spans="1:6" s="1" customFormat="1" ht="12.75" customHeight="1" x14ac:dyDescent="0.2">
      <c r="A187" s="179" t="s">
        <v>425</v>
      </c>
      <c r="B187" s="87" t="s">
        <v>426</v>
      </c>
      <c r="C187" s="97" t="s">
        <v>425</v>
      </c>
      <c r="D187" s="279">
        <v>0</v>
      </c>
      <c r="E187" s="279">
        <v>0</v>
      </c>
      <c r="F187" s="180" t="str">
        <f t="shared" si="2"/>
        <v>-</v>
      </c>
    </row>
    <row r="188" spans="1:6" s="1" customFormat="1" ht="12.75" customHeight="1" x14ac:dyDescent="0.2">
      <c r="A188" s="179" t="s">
        <v>427</v>
      </c>
      <c r="B188" s="87" t="s">
        <v>428</v>
      </c>
      <c r="C188" s="97" t="s">
        <v>427</v>
      </c>
      <c r="D188" s="279">
        <v>0</v>
      </c>
      <c r="E188" s="279">
        <v>0</v>
      </c>
      <c r="F188" s="180" t="str">
        <f t="shared" si="2"/>
        <v>-</v>
      </c>
    </row>
    <row r="189" spans="1:6" s="1" customFormat="1" ht="24" customHeight="1" x14ac:dyDescent="0.2">
      <c r="A189" s="35" t="s">
        <v>429</v>
      </c>
      <c r="B189" s="181" t="s">
        <v>430</v>
      </c>
      <c r="C189" s="182" t="s">
        <v>429</v>
      </c>
      <c r="D189" s="267">
        <f>SUM(D190:D193)</f>
        <v>0</v>
      </c>
      <c r="E189" s="267">
        <f>SUM(E190:E193)</f>
        <v>0</v>
      </c>
      <c r="F189" s="180"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9" t="s">
        <v>439</v>
      </c>
      <c r="B194" s="87" t="s">
        <v>440</v>
      </c>
      <c r="C194" s="97" t="s">
        <v>439</v>
      </c>
      <c r="D194" s="267">
        <f>SUM(D195:D201)</f>
        <v>25311.83</v>
      </c>
      <c r="E194" s="267">
        <f>SUM(E195:E201)</f>
        <v>15457.640000000001</v>
      </c>
      <c r="F194" s="180">
        <f t="shared" si="2"/>
        <v>61.068836192404895</v>
      </c>
    </row>
    <row r="195" spans="1:6" s="1" customFormat="1" ht="12.75" customHeight="1" x14ac:dyDescent="0.2">
      <c r="A195" s="179" t="s">
        <v>441</v>
      </c>
      <c r="B195" s="95" t="s">
        <v>442</v>
      </c>
      <c r="C195" s="97" t="s">
        <v>441</v>
      </c>
      <c r="D195" s="279">
        <v>0</v>
      </c>
      <c r="E195" s="279">
        <v>0</v>
      </c>
      <c r="F195" s="180" t="str">
        <f t="shared" si="2"/>
        <v>-</v>
      </c>
    </row>
    <row r="196" spans="1:6" s="1" customFormat="1" ht="12.75" customHeight="1" x14ac:dyDescent="0.2">
      <c r="A196" s="179" t="s">
        <v>443</v>
      </c>
      <c r="B196" s="87" t="s">
        <v>444</v>
      </c>
      <c r="C196" s="97" t="s">
        <v>443</v>
      </c>
      <c r="D196" s="279">
        <v>5223.55</v>
      </c>
      <c r="E196" s="279">
        <v>5802.01</v>
      </c>
      <c r="F196" s="180">
        <f t="shared" si="2"/>
        <v>111.07407797379176</v>
      </c>
    </row>
    <row r="197" spans="1:6" s="1" customFormat="1" ht="12.75" customHeight="1" x14ac:dyDescent="0.2">
      <c r="A197" s="179" t="s">
        <v>445</v>
      </c>
      <c r="B197" s="87" t="s">
        <v>446</v>
      </c>
      <c r="C197" s="97" t="s">
        <v>445</v>
      </c>
      <c r="D197" s="279">
        <v>426.98</v>
      </c>
      <c r="E197" s="279">
        <v>707.69</v>
      </c>
      <c r="F197" s="180">
        <f t="shared" si="2"/>
        <v>165.74312614173968</v>
      </c>
    </row>
    <row r="198" spans="1:6" s="1" customFormat="1" ht="12.75" customHeight="1" x14ac:dyDescent="0.2">
      <c r="A198" s="179" t="s">
        <v>447</v>
      </c>
      <c r="B198" s="87" t="s">
        <v>448</v>
      </c>
      <c r="C198" s="97" t="s">
        <v>447</v>
      </c>
      <c r="D198" s="279">
        <v>0</v>
      </c>
      <c r="E198" s="279">
        <v>0</v>
      </c>
      <c r="F198" s="180" t="str">
        <f t="shared" ref="F198:F261" si="3">IF(D198&lt;&gt;0,IF(E198/D198&gt;=100,"&gt;&gt;100",E198/D198*100),"-")</f>
        <v>-</v>
      </c>
    </row>
    <row r="199" spans="1:6" s="1" customFormat="1" ht="12.75" customHeight="1" x14ac:dyDescent="0.2">
      <c r="A199" s="179" t="s">
        <v>449</v>
      </c>
      <c r="B199" s="87" t="s">
        <v>450</v>
      </c>
      <c r="C199" s="97" t="s">
        <v>449</v>
      </c>
      <c r="D199" s="279">
        <v>600</v>
      </c>
      <c r="E199" s="279">
        <v>575.15</v>
      </c>
      <c r="F199" s="180">
        <f t="shared" si="3"/>
        <v>95.858333333333334</v>
      </c>
    </row>
    <row r="200" spans="1:6" s="1" customFormat="1" ht="12.75" customHeight="1" x14ac:dyDescent="0.2">
      <c r="A200" s="179" t="s">
        <v>451</v>
      </c>
      <c r="B200" s="87" t="s">
        <v>452</v>
      </c>
      <c r="C200" s="97" t="s">
        <v>451</v>
      </c>
      <c r="D200" s="279">
        <v>19061.3</v>
      </c>
      <c r="E200" s="279">
        <v>8372.7900000000009</v>
      </c>
      <c r="F200" s="180">
        <f t="shared" si="3"/>
        <v>43.925597939280117</v>
      </c>
    </row>
    <row r="201" spans="1:6" s="1" customFormat="1" ht="12.75" customHeight="1" x14ac:dyDescent="0.2">
      <c r="A201" s="179" t="s">
        <v>453</v>
      </c>
      <c r="B201" s="87" t="s">
        <v>454</v>
      </c>
      <c r="C201" s="97" t="s">
        <v>453</v>
      </c>
      <c r="D201" s="279">
        <v>0</v>
      </c>
      <c r="E201" s="279">
        <v>0</v>
      </c>
      <c r="F201" s="180" t="str">
        <f t="shared" si="3"/>
        <v>-</v>
      </c>
    </row>
    <row r="202" spans="1:6" s="1" customFormat="1" ht="12.75" customHeight="1" x14ac:dyDescent="0.2">
      <c r="A202" s="179" t="s">
        <v>455</v>
      </c>
      <c r="B202" s="95" t="s">
        <v>456</v>
      </c>
      <c r="C202" s="97" t="s">
        <v>455</v>
      </c>
      <c r="D202" s="267">
        <f>D203+D208+D216</f>
        <v>638.22</v>
      </c>
      <c r="E202" s="267">
        <f>E203+E208+E216</f>
        <v>678.57</v>
      </c>
      <c r="F202" s="180">
        <f t="shared" si="3"/>
        <v>106.32227131710069</v>
      </c>
    </row>
    <row r="203" spans="1:6" s="1" customFormat="1" ht="12.75" customHeight="1" x14ac:dyDescent="0.2">
      <c r="A203" s="179" t="s">
        <v>457</v>
      </c>
      <c r="B203" s="87" t="s">
        <v>458</v>
      </c>
      <c r="C203" s="97" t="s">
        <v>457</v>
      </c>
      <c r="D203" s="267">
        <f>SUM(D204:D207)</f>
        <v>0</v>
      </c>
      <c r="E203" s="267">
        <f>SUM(E204:E207)</f>
        <v>0</v>
      </c>
      <c r="F203" s="180" t="str">
        <f t="shared" si="3"/>
        <v>-</v>
      </c>
    </row>
    <row r="204" spans="1:6" s="1" customFormat="1" ht="12.75" customHeight="1" x14ac:dyDescent="0.2">
      <c r="A204" s="179" t="s">
        <v>459</v>
      </c>
      <c r="B204" s="87" t="s">
        <v>460</v>
      </c>
      <c r="C204" s="97" t="s">
        <v>459</v>
      </c>
      <c r="D204" s="279">
        <v>0</v>
      </c>
      <c r="E204" s="279">
        <v>0</v>
      </c>
      <c r="F204" s="180" t="str">
        <f t="shared" si="3"/>
        <v>-</v>
      </c>
    </row>
    <row r="205" spans="1:6" s="1" customFormat="1" ht="12.75" customHeight="1" x14ac:dyDescent="0.2">
      <c r="A205" s="179" t="s">
        <v>461</v>
      </c>
      <c r="B205" s="87" t="s">
        <v>462</v>
      </c>
      <c r="C205" s="97" t="s">
        <v>461</v>
      </c>
      <c r="D205" s="279">
        <v>0</v>
      </c>
      <c r="E205" s="279">
        <v>0</v>
      </c>
      <c r="F205" s="180" t="str">
        <f t="shared" si="3"/>
        <v>-</v>
      </c>
    </row>
    <row r="206" spans="1:6" s="1" customFormat="1" ht="12.75" customHeight="1" x14ac:dyDescent="0.2">
      <c r="A206" s="179" t="s">
        <v>463</v>
      </c>
      <c r="B206" s="87" t="s">
        <v>464</v>
      </c>
      <c r="C206" s="97" t="s">
        <v>463</v>
      </c>
      <c r="D206" s="279">
        <v>0</v>
      </c>
      <c r="E206" s="279">
        <v>0</v>
      </c>
      <c r="F206" s="180" t="str">
        <f t="shared" si="3"/>
        <v>-</v>
      </c>
    </row>
    <row r="207" spans="1:6" s="1" customFormat="1" ht="12.75" customHeight="1" x14ac:dyDescent="0.2">
      <c r="A207" s="179" t="s">
        <v>465</v>
      </c>
      <c r="B207" s="87" t="s">
        <v>466</v>
      </c>
      <c r="C207" s="97" t="s">
        <v>465</v>
      </c>
      <c r="D207" s="279">
        <v>0</v>
      </c>
      <c r="E207" s="279">
        <v>0</v>
      </c>
      <c r="F207" s="180" t="str">
        <f t="shared" si="3"/>
        <v>-</v>
      </c>
    </row>
    <row r="208" spans="1:6" s="1" customFormat="1" ht="12.75" customHeight="1" x14ac:dyDescent="0.2">
      <c r="A208" s="179" t="s">
        <v>467</v>
      </c>
      <c r="B208" s="87" t="s">
        <v>468</v>
      </c>
      <c r="C208" s="97" t="s">
        <v>467</v>
      </c>
      <c r="D208" s="267">
        <f>SUM(D209:D215)</f>
        <v>0</v>
      </c>
      <c r="E208" s="267">
        <f>SUM(E209:E215)</f>
        <v>0</v>
      </c>
      <c r="F208" s="180" t="str">
        <f t="shared" si="3"/>
        <v>-</v>
      </c>
    </row>
    <row r="209" spans="1:6" s="1" customFormat="1" ht="24" customHeight="1" x14ac:dyDescent="0.2">
      <c r="A209" s="179" t="s">
        <v>469</v>
      </c>
      <c r="B209" s="87" t="s">
        <v>470</v>
      </c>
      <c r="C209" s="97" t="s">
        <v>469</v>
      </c>
      <c r="D209" s="279">
        <v>0</v>
      </c>
      <c r="E209" s="279">
        <v>0</v>
      </c>
      <c r="F209" s="180" t="str">
        <f t="shared" si="3"/>
        <v>-</v>
      </c>
    </row>
    <row r="210" spans="1:6" s="1" customFormat="1" ht="24" customHeight="1" x14ac:dyDescent="0.2">
      <c r="A210" s="179" t="s">
        <v>471</v>
      </c>
      <c r="B210" s="95" t="s">
        <v>472</v>
      </c>
      <c r="C210" s="97" t="s">
        <v>471</v>
      </c>
      <c r="D210" s="279">
        <v>0</v>
      </c>
      <c r="E210" s="279">
        <v>0</v>
      </c>
      <c r="F210" s="180" t="str">
        <f t="shared" si="3"/>
        <v>-</v>
      </c>
    </row>
    <row r="211" spans="1:6" s="1" customFormat="1" ht="24" customHeight="1" x14ac:dyDescent="0.2">
      <c r="A211" s="179" t="s">
        <v>473</v>
      </c>
      <c r="B211" s="95" t="s">
        <v>474</v>
      </c>
      <c r="C211" s="97" t="s">
        <v>473</v>
      </c>
      <c r="D211" s="279">
        <v>0</v>
      </c>
      <c r="E211" s="279">
        <v>0</v>
      </c>
      <c r="F211" s="180" t="str">
        <f t="shared" si="3"/>
        <v>-</v>
      </c>
    </row>
    <row r="212" spans="1:6" s="1" customFormat="1" ht="12.75" customHeight="1" x14ac:dyDescent="0.2">
      <c r="A212" s="179" t="s">
        <v>475</v>
      </c>
      <c r="B212" s="87" t="s">
        <v>476</v>
      </c>
      <c r="C212" s="97" t="s">
        <v>475</v>
      </c>
      <c r="D212" s="279">
        <v>0</v>
      </c>
      <c r="E212" s="279">
        <v>0</v>
      </c>
      <c r="F212" s="180" t="str">
        <f t="shared" si="3"/>
        <v>-</v>
      </c>
    </row>
    <row r="213" spans="1:6" s="1" customFormat="1" ht="12.75" customHeight="1" x14ac:dyDescent="0.2">
      <c r="A213" s="179" t="s">
        <v>477</v>
      </c>
      <c r="B213" s="87" t="s">
        <v>478</v>
      </c>
      <c r="C213" s="97" t="s">
        <v>477</v>
      </c>
      <c r="D213" s="279">
        <v>0</v>
      </c>
      <c r="E213" s="279">
        <v>0</v>
      </c>
      <c r="F213" s="180" t="str">
        <f t="shared" si="3"/>
        <v>-</v>
      </c>
    </row>
    <row r="214" spans="1:6" s="1" customFormat="1" ht="24" customHeight="1" x14ac:dyDescent="0.2">
      <c r="A214" s="179" t="s">
        <v>479</v>
      </c>
      <c r="B214" s="87" t="s">
        <v>480</v>
      </c>
      <c r="C214" s="97" t="s">
        <v>479</v>
      </c>
      <c r="D214" s="279">
        <v>0</v>
      </c>
      <c r="E214" s="279">
        <v>0</v>
      </c>
      <c r="F214" s="180" t="str">
        <f t="shared" si="3"/>
        <v>-</v>
      </c>
    </row>
    <row r="215" spans="1:6" s="1" customFormat="1" ht="12.75" customHeight="1" x14ac:dyDescent="0.2">
      <c r="A215" s="179" t="s">
        <v>481</v>
      </c>
      <c r="B215" s="87" t="s">
        <v>482</v>
      </c>
      <c r="C215" s="97" t="s">
        <v>481</v>
      </c>
      <c r="D215" s="279">
        <v>0</v>
      </c>
      <c r="E215" s="279">
        <v>0</v>
      </c>
      <c r="F215" s="180" t="str">
        <f t="shared" si="3"/>
        <v>-</v>
      </c>
    </row>
    <row r="216" spans="1:6" s="1" customFormat="1" ht="12.75" customHeight="1" x14ac:dyDescent="0.2">
      <c r="A216" s="179" t="s">
        <v>483</v>
      </c>
      <c r="B216" s="181" t="s">
        <v>484</v>
      </c>
      <c r="C216" s="97" t="s">
        <v>483</v>
      </c>
      <c r="D216" s="267">
        <f>SUM(D217:D220)</f>
        <v>638.22</v>
      </c>
      <c r="E216" s="267">
        <f>SUM(E217:E220)</f>
        <v>678.57</v>
      </c>
      <c r="F216" s="180">
        <f t="shared" si="3"/>
        <v>106.32227131710069</v>
      </c>
    </row>
    <row r="217" spans="1:6" s="1" customFormat="1" ht="12.75" customHeight="1" x14ac:dyDescent="0.2">
      <c r="A217" s="179" t="s">
        <v>485</v>
      </c>
      <c r="B217" s="184" t="s">
        <v>486</v>
      </c>
      <c r="C217" s="97" t="s">
        <v>485</v>
      </c>
      <c r="D217" s="279">
        <v>638.22</v>
      </c>
      <c r="E217" s="279">
        <v>678.57</v>
      </c>
      <c r="F217" s="180">
        <f t="shared" si="3"/>
        <v>106.32227131710069</v>
      </c>
    </row>
    <row r="218" spans="1:6" s="1" customFormat="1" ht="12.75" customHeight="1" x14ac:dyDescent="0.2">
      <c r="A218" s="179" t="s">
        <v>487</v>
      </c>
      <c r="B218" s="181" t="s">
        <v>488</v>
      </c>
      <c r="C218" s="97" t="s">
        <v>487</v>
      </c>
      <c r="D218" s="279">
        <v>0</v>
      </c>
      <c r="E218" s="279">
        <v>0</v>
      </c>
      <c r="F218" s="180" t="str">
        <f t="shared" si="3"/>
        <v>-</v>
      </c>
    </row>
    <row r="219" spans="1:6" s="1" customFormat="1" ht="12.75" customHeight="1" x14ac:dyDescent="0.2">
      <c r="A219" s="179" t="s">
        <v>489</v>
      </c>
      <c r="B219" s="181" t="s">
        <v>490</v>
      </c>
      <c r="C219" s="97" t="s">
        <v>489</v>
      </c>
      <c r="D219" s="279">
        <v>0</v>
      </c>
      <c r="E219" s="279">
        <v>0</v>
      </c>
      <c r="F219" s="180" t="str">
        <f t="shared" si="3"/>
        <v>-</v>
      </c>
    </row>
    <row r="220" spans="1:6" s="1" customFormat="1" ht="12.75" customHeight="1" x14ac:dyDescent="0.2">
      <c r="A220" s="179" t="s">
        <v>491</v>
      </c>
      <c r="B220" s="181" t="s">
        <v>492</v>
      </c>
      <c r="C220" s="97" t="s">
        <v>491</v>
      </c>
      <c r="D220" s="279">
        <v>0</v>
      </c>
      <c r="E220" s="279">
        <v>0</v>
      </c>
      <c r="F220" s="180" t="str">
        <f t="shared" si="3"/>
        <v>-</v>
      </c>
    </row>
    <row r="221" spans="1:6" s="1" customFormat="1" ht="12.75" customHeight="1" x14ac:dyDescent="0.2">
      <c r="A221" s="179" t="s">
        <v>493</v>
      </c>
      <c r="B221" s="181" t="s">
        <v>494</v>
      </c>
      <c r="C221" s="97" t="s">
        <v>493</v>
      </c>
      <c r="D221" s="267">
        <f>D222+D225+D229</f>
        <v>0</v>
      </c>
      <c r="E221" s="267">
        <f>E222+E225+E229</f>
        <v>0</v>
      </c>
      <c r="F221" s="180" t="str">
        <f t="shared" si="3"/>
        <v>-</v>
      </c>
    </row>
    <row r="222" spans="1:6" s="1" customFormat="1" ht="24" customHeight="1" x14ac:dyDescent="0.2">
      <c r="A222" s="179" t="s">
        <v>495</v>
      </c>
      <c r="B222" s="181" t="s">
        <v>496</v>
      </c>
      <c r="C222" s="97" t="s">
        <v>495</v>
      </c>
      <c r="D222" s="267">
        <f>SUM(D223:D224)</f>
        <v>0</v>
      </c>
      <c r="E222" s="267">
        <f>SUM(E223:E224)</f>
        <v>0</v>
      </c>
      <c r="F222" s="180" t="str">
        <f t="shared" si="3"/>
        <v>-</v>
      </c>
    </row>
    <row r="223" spans="1:6" s="1" customFormat="1" ht="12.75" customHeight="1" x14ac:dyDescent="0.2">
      <c r="A223" s="179" t="s">
        <v>497</v>
      </c>
      <c r="B223" s="181" t="s">
        <v>498</v>
      </c>
      <c r="C223" s="97" t="s">
        <v>497</v>
      </c>
      <c r="D223" s="279">
        <v>0</v>
      </c>
      <c r="E223" s="279">
        <v>0</v>
      </c>
      <c r="F223" s="180" t="str">
        <f t="shared" si="3"/>
        <v>-</v>
      </c>
    </row>
    <row r="224" spans="1:6" s="1" customFormat="1" ht="12.75" customHeight="1" x14ac:dyDescent="0.2">
      <c r="A224" s="179" t="s">
        <v>499</v>
      </c>
      <c r="B224" s="181" t="s">
        <v>500</v>
      </c>
      <c r="C224" s="97" t="s">
        <v>499</v>
      </c>
      <c r="D224" s="279">
        <v>0</v>
      </c>
      <c r="E224" s="279">
        <v>0</v>
      </c>
      <c r="F224" s="180" t="str">
        <f t="shared" si="3"/>
        <v>-</v>
      </c>
    </row>
    <row r="225" spans="1:6" s="1" customFormat="1" ht="36" customHeight="1" x14ac:dyDescent="0.2">
      <c r="A225" s="179" t="s">
        <v>501</v>
      </c>
      <c r="B225" s="181" t="s">
        <v>502</v>
      </c>
      <c r="C225" s="97" t="s">
        <v>501</v>
      </c>
      <c r="D225" s="267">
        <f>SUM(D226:D228)</f>
        <v>0</v>
      </c>
      <c r="E225" s="267">
        <f>SUM(E226:E228)</f>
        <v>0</v>
      </c>
      <c r="F225" s="180" t="str">
        <f t="shared" si="3"/>
        <v>-</v>
      </c>
    </row>
    <row r="226" spans="1:6" s="1" customFormat="1" ht="12.75" customHeight="1" x14ac:dyDescent="0.2">
      <c r="A226" s="179" t="s">
        <v>503</v>
      </c>
      <c r="B226" s="181" t="s">
        <v>504</v>
      </c>
      <c r="C226" s="97" t="s">
        <v>503</v>
      </c>
      <c r="D226" s="279">
        <v>0</v>
      </c>
      <c r="E226" s="279">
        <v>0</v>
      </c>
      <c r="F226" s="180" t="str">
        <f t="shared" si="3"/>
        <v>-</v>
      </c>
    </row>
    <row r="227" spans="1:6" s="1" customFormat="1" ht="12.75" customHeight="1" x14ac:dyDescent="0.2">
      <c r="A227" s="179" t="s">
        <v>505</v>
      </c>
      <c r="B227" s="181" t="s">
        <v>506</v>
      </c>
      <c r="C227" s="97" t="s">
        <v>505</v>
      </c>
      <c r="D227" s="279">
        <v>0</v>
      </c>
      <c r="E227" s="279">
        <v>0</v>
      </c>
      <c r="F227" s="180" t="str">
        <f t="shared" si="3"/>
        <v>-</v>
      </c>
    </row>
    <row r="228" spans="1:6" s="1" customFormat="1" ht="12.75" customHeight="1" x14ac:dyDescent="0.2">
      <c r="A228" s="179" t="s">
        <v>507</v>
      </c>
      <c r="B228" s="87" t="s">
        <v>508</v>
      </c>
      <c r="C228" s="97" t="s">
        <v>507</v>
      </c>
      <c r="D228" s="279">
        <v>0</v>
      </c>
      <c r="E228" s="279">
        <v>0</v>
      </c>
      <c r="F228" s="180" t="str">
        <f t="shared" si="3"/>
        <v>-</v>
      </c>
    </row>
    <row r="229" spans="1:6" s="1" customFormat="1" ht="24" customHeight="1" x14ac:dyDescent="0.2">
      <c r="A229" s="179" t="s">
        <v>509</v>
      </c>
      <c r="B229" s="87" t="s">
        <v>510</v>
      </c>
      <c r="C229" s="97" t="s">
        <v>509</v>
      </c>
      <c r="D229" s="279">
        <v>0</v>
      </c>
      <c r="E229" s="279">
        <v>0</v>
      </c>
      <c r="F229" s="180" t="str">
        <f t="shared" si="3"/>
        <v>-</v>
      </c>
    </row>
    <row r="230" spans="1:6" s="1" customFormat="1" ht="24" customHeight="1" x14ac:dyDescent="0.2">
      <c r="A230" s="179" t="s">
        <v>511</v>
      </c>
      <c r="B230" s="181" t="s">
        <v>512</v>
      </c>
      <c r="C230" s="97" t="s">
        <v>511</v>
      </c>
      <c r="D230" s="267">
        <f>D231+D234+D237+D242+D246+D250+D254+D257</f>
        <v>0</v>
      </c>
      <c r="E230" s="267">
        <f>E231+E234+E237+E242+E246+E250+E254+E257</f>
        <v>0</v>
      </c>
      <c r="F230" s="180" t="str">
        <f t="shared" si="3"/>
        <v>-</v>
      </c>
    </row>
    <row r="231" spans="1:6" s="1" customFormat="1" ht="12.75" customHeight="1" x14ac:dyDescent="0.2">
      <c r="A231" s="179" t="s">
        <v>513</v>
      </c>
      <c r="B231" s="87" t="s">
        <v>514</v>
      </c>
      <c r="C231" s="97" t="s">
        <v>513</v>
      </c>
      <c r="D231" s="267">
        <f>SUM(D232:D233)</f>
        <v>0</v>
      </c>
      <c r="E231" s="267">
        <f>SUM(E232:E233)</f>
        <v>0</v>
      </c>
      <c r="F231" s="180" t="str">
        <f t="shared" si="3"/>
        <v>-</v>
      </c>
    </row>
    <row r="232" spans="1:6" s="1" customFormat="1" ht="12.75" customHeight="1" x14ac:dyDescent="0.2">
      <c r="A232" s="179" t="s">
        <v>515</v>
      </c>
      <c r="B232" s="87" t="s">
        <v>516</v>
      </c>
      <c r="C232" s="97" t="s">
        <v>515</v>
      </c>
      <c r="D232" s="279">
        <v>0</v>
      </c>
      <c r="E232" s="279">
        <v>0</v>
      </c>
      <c r="F232" s="180" t="str">
        <f t="shared" si="3"/>
        <v>-</v>
      </c>
    </row>
    <row r="233" spans="1:6" s="1" customFormat="1" ht="12.75" customHeight="1" x14ac:dyDescent="0.2">
      <c r="A233" s="179" t="s">
        <v>517</v>
      </c>
      <c r="B233" s="87" t="s">
        <v>518</v>
      </c>
      <c r="C233" s="97" t="s">
        <v>517</v>
      </c>
      <c r="D233" s="279">
        <v>0</v>
      </c>
      <c r="E233" s="279">
        <v>0</v>
      </c>
      <c r="F233" s="180" t="str">
        <f t="shared" si="3"/>
        <v>-</v>
      </c>
    </row>
    <row r="234" spans="1:6" s="1" customFormat="1" ht="24" customHeight="1" x14ac:dyDescent="0.2">
      <c r="A234" s="179" t="s">
        <v>519</v>
      </c>
      <c r="B234" s="87" t="s">
        <v>520</v>
      </c>
      <c r="C234" s="97" t="s">
        <v>519</v>
      </c>
      <c r="D234" s="267">
        <f>SUM(D235:D236)</f>
        <v>0</v>
      </c>
      <c r="E234" s="267">
        <f>SUM(E235:E236)</f>
        <v>0</v>
      </c>
      <c r="F234" s="180" t="str">
        <f t="shared" si="3"/>
        <v>-</v>
      </c>
    </row>
    <row r="235" spans="1:6" s="1" customFormat="1" ht="12.75" customHeight="1" x14ac:dyDescent="0.2">
      <c r="A235" s="179" t="s">
        <v>521</v>
      </c>
      <c r="B235" s="181" t="s">
        <v>522</v>
      </c>
      <c r="C235" s="97" t="s">
        <v>521</v>
      </c>
      <c r="D235" s="279">
        <v>0</v>
      </c>
      <c r="E235" s="279">
        <v>0</v>
      </c>
      <c r="F235" s="180" t="str">
        <f t="shared" si="3"/>
        <v>-</v>
      </c>
    </row>
    <row r="236" spans="1:6" s="1" customFormat="1" ht="24" customHeight="1" x14ac:dyDescent="0.2">
      <c r="A236" s="179" t="s">
        <v>523</v>
      </c>
      <c r="B236" s="181" t="s">
        <v>524</v>
      </c>
      <c r="C236" s="97" t="s">
        <v>523</v>
      </c>
      <c r="D236" s="279">
        <v>0</v>
      </c>
      <c r="E236" s="279">
        <v>0</v>
      </c>
      <c r="F236" s="180" t="str">
        <f t="shared" si="3"/>
        <v>-</v>
      </c>
    </row>
    <row r="237" spans="1:6" s="1" customFormat="1" ht="24" customHeight="1" x14ac:dyDescent="0.2">
      <c r="A237" s="179" t="s">
        <v>525</v>
      </c>
      <c r="B237" s="181" t="s">
        <v>526</v>
      </c>
      <c r="C237" s="97" t="s">
        <v>525</v>
      </c>
      <c r="D237" s="267">
        <f>SUM(D238:D241)</f>
        <v>0</v>
      </c>
      <c r="E237" s="267">
        <f>SUM(E238:E241)</f>
        <v>0</v>
      </c>
      <c r="F237" s="180" t="str">
        <f t="shared" si="3"/>
        <v>-</v>
      </c>
    </row>
    <row r="238" spans="1:6" s="1" customFormat="1" ht="12" customHeight="1" x14ac:dyDescent="0.2">
      <c r="A238" s="179" t="s">
        <v>527</v>
      </c>
      <c r="B238" s="181" t="s">
        <v>528</v>
      </c>
      <c r="C238" s="97" t="s">
        <v>527</v>
      </c>
      <c r="D238" s="279">
        <v>0</v>
      </c>
      <c r="E238" s="279">
        <v>0</v>
      </c>
      <c r="F238" s="180" t="str">
        <f t="shared" si="3"/>
        <v>-</v>
      </c>
    </row>
    <row r="239" spans="1:6" s="1" customFormat="1" ht="12" customHeight="1" x14ac:dyDescent="0.2">
      <c r="A239" s="179" t="s">
        <v>529</v>
      </c>
      <c r="B239" s="181" t="s">
        <v>530</v>
      </c>
      <c r="C239" s="97" t="s">
        <v>529</v>
      </c>
      <c r="D239" s="279">
        <v>0</v>
      </c>
      <c r="E239" s="279">
        <v>0</v>
      </c>
      <c r="F239" s="180" t="str">
        <f t="shared" si="3"/>
        <v>-</v>
      </c>
    </row>
    <row r="240" spans="1:6" s="1" customFormat="1" ht="24" customHeight="1" x14ac:dyDescent="0.2">
      <c r="A240" s="179" t="s">
        <v>531</v>
      </c>
      <c r="B240" s="181" t="s">
        <v>532</v>
      </c>
      <c r="C240" s="97" t="s">
        <v>531</v>
      </c>
      <c r="D240" s="279">
        <v>0</v>
      </c>
      <c r="E240" s="279">
        <v>0</v>
      </c>
      <c r="F240" s="180" t="str">
        <f t="shared" si="3"/>
        <v>-</v>
      </c>
    </row>
    <row r="241" spans="1:6" s="1" customFormat="1" ht="24" customHeight="1" x14ac:dyDescent="0.2">
      <c r="A241" s="179" t="s">
        <v>533</v>
      </c>
      <c r="B241" s="181" t="s">
        <v>534</v>
      </c>
      <c r="C241" s="97" t="s">
        <v>533</v>
      </c>
      <c r="D241" s="279">
        <v>0</v>
      </c>
      <c r="E241" s="279">
        <v>0</v>
      </c>
      <c r="F241" s="180"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184</v>
      </c>
      <c r="C243" s="182" t="s">
        <v>537</v>
      </c>
      <c r="D243" s="280"/>
      <c r="E243" s="280">
        <v>0</v>
      </c>
      <c r="F243" s="183" t="str">
        <f t="shared" si="3"/>
        <v>-</v>
      </c>
    </row>
    <row r="244" spans="1:6" s="1" customFormat="1" ht="12" customHeight="1" x14ac:dyDescent="0.2">
      <c r="A244" s="35" t="s">
        <v>538</v>
      </c>
      <c r="B244" s="181" t="s">
        <v>186</v>
      </c>
      <c r="C244" s="182" t="s">
        <v>538</v>
      </c>
      <c r="D244" s="280"/>
      <c r="E244" s="280">
        <v>0</v>
      </c>
      <c r="F244" s="183" t="str">
        <f t="shared" si="3"/>
        <v>-</v>
      </c>
    </row>
    <row r="245" spans="1:6" s="1" customFormat="1" ht="12" customHeight="1" x14ac:dyDescent="0.2">
      <c r="A245" s="35" t="s">
        <v>539</v>
      </c>
      <c r="B245" s="181" t="s">
        <v>188</v>
      </c>
      <c r="C245" s="182" t="s">
        <v>539</v>
      </c>
      <c r="D245" s="280"/>
      <c r="E245" s="280">
        <v>0</v>
      </c>
      <c r="F245" s="183" t="str">
        <f t="shared" si="3"/>
        <v>-</v>
      </c>
    </row>
    <row r="246" spans="1:6" s="1" customFormat="1" ht="12.75" customHeight="1" x14ac:dyDescent="0.2">
      <c r="A246" s="179" t="s">
        <v>540</v>
      </c>
      <c r="B246" s="181" t="s">
        <v>541</v>
      </c>
      <c r="C246" s="97" t="s">
        <v>540</v>
      </c>
      <c r="D246" s="267">
        <f>SUM(D247:D249)</f>
        <v>0</v>
      </c>
      <c r="E246" s="267">
        <f>SUM(E247:E249)</f>
        <v>0</v>
      </c>
      <c r="F246" s="180" t="str">
        <f t="shared" si="3"/>
        <v>-</v>
      </c>
    </row>
    <row r="247" spans="1:6" s="1" customFormat="1" ht="12.75" customHeight="1" x14ac:dyDescent="0.2">
      <c r="A247" s="179" t="s">
        <v>542</v>
      </c>
      <c r="B247" s="87" t="s">
        <v>543</v>
      </c>
      <c r="C247" s="97" t="s">
        <v>542</v>
      </c>
      <c r="D247" s="279">
        <v>0</v>
      </c>
      <c r="E247" s="279">
        <v>0</v>
      </c>
      <c r="F247" s="180" t="str">
        <f t="shared" si="3"/>
        <v>-</v>
      </c>
    </row>
    <row r="248" spans="1:6" s="1" customFormat="1" ht="12.75" customHeight="1" x14ac:dyDescent="0.2">
      <c r="A248" s="179" t="s">
        <v>544</v>
      </c>
      <c r="B248" s="87" t="s">
        <v>545</v>
      </c>
      <c r="C248" s="97" t="s">
        <v>544</v>
      </c>
      <c r="D248" s="279">
        <v>0</v>
      </c>
      <c r="E248" s="279">
        <v>0</v>
      </c>
      <c r="F248" s="180" t="str">
        <f t="shared" si="3"/>
        <v>-</v>
      </c>
    </row>
    <row r="249" spans="1:6" s="1" customFormat="1" ht="12.75" customHeight="1" x14ac:dyDescent="0.2">
      <c r="A249" s="179" t="s">
        <v>546</v>
      </c>
      <c r="B249" s="87" t="s">
        <v>547</v>
      </c>
      <c r="C249" s="97" t="s">
        <v>546</v>
      </c>
      <c r="D249" s="279">
        <v>0</v>
      </c>
      <c r="E249" s="279">
        <v>0</v>
      </c>
      <c r="F249" s="180" t="str">
        <f t="shared" si="3"/>
        <v>-</v>
      </c>
    </row>
    <row r="250" spans="1:6" s="1" customFormat="1" ht="24" customHeight="1" x14ac:dyDescent="0.2">
      <c r="A250" s="179" t="s">
        <v>548</v>
      </c>
      <c r="B250" s="87" t="s">
        <v>549</v>
      </c>
      <c r="C250" s="97" t="s">
        <v>548</v>
      </c>
      <c r="D250" s="267">
        <f>SUM(D251:D253)</f>
        <v>0</v>
      </c>
      <c r="E250" s="267">
        <f>SUM(E251:E253)</f>
        <v>0</v>
      </c>
      <c r="F250" s="180" t="str">
        <f t="shared" si="3"/>
        <v>-</v>
      </c>
    </row>
    <row r="251" spans="1:6" s="1" customFormat="1" ht="24" customHeight="1" x14ac:dyDescent="0.2">
      <c r="A251" s="179" t="s">
        <v>550</v>
      </c>
      <c r="B251" s="87" t="s">
        <v>551</v>
      </c>
      <c r="C251" s="97" t="s">
        <v>550</v>
      </c>
      <c r="D251" s="279">
        <v>0</v>
      </c>
      <c r="E251" s="279">
        <v>0</v>
      </c>
      <c r="F251" s="180" t="str">
        <f t="shared" si="3"/>
        <v>-</v>
      </c>
    </row>
    <row r="252" spans="1:6" s="1" customFormat="1" ht="24" customHeight="1" x14ac:dyDescent="0.2">
      <c r="A252" s="179" t="s">
        <v>552</v>
      </c>
      <c r="B252" s="87" t="s">
        <v>553</v>
      </c>
      <c r="C252" s="97" t="s">
        <v>552</v>
      </c>
      <c r="D252" s="279">
        <v>0</v>
      </c>
      <c r="E252" s="279">
        <v>0</v>
      </c>
      <c r="F252" s="180" t="str">
        <f t="shared" si="3"/>
        <v>-</v>
      </c>
    </row>
    <row r="253" spans="1:6" s="1" customFormat="1" ht="24" customHeight="1" x14ac:dyDescent="0.2">
      <c r="A253" s="179" t="s">
        <v>554</v>
      </c>
      <c r="B253" s="87" t="s">
        <v>555</v>
      </c>
      <c r="C253" s="97" t="s">
        <v>554</v>
      </c>
      <c r="D253" s="279">
        <v>0</v>
      </c>
      <c r="E253" s="279">
        <v>0</v>
      </c>
      <c r="F253" s="180" t="str">
        <f t="shared" si="3"/>
        <v>-</v>
      </c>
    </row>
    <row r="254" spans="1:6" s="1" customFormat="1" ht="12.75" customHeight="1" x14ac:dyDescent="0.2">
      <c r="A254" s="179" t="s">
        <v>556</v>
      </c>
      <c r="B254" s="87" t="s">
        <v>557</v>
      </c>
      <c r="C254" s="97" t="s">
        <v>556</v>
      </c>
      <c r="D254" s="267">
        <f>SUM(D255:D256)</f>
        <v>0</v>
      </c>
      <c r="E254" s="267">
        <f>SUM(E255:E256)</f>
        <v>0</v>
      </c>
      <c r="F254" s="180" t="str">
        <f t="shared" si="3"/>
        <v>-</v>
      </c>
    </row>
    <row r="255" spans="1:6" s="1" customFormat="1" ht="12.75" customHeight="1" x14ac:dyDescent="0.2">
      <c r="A255" s="179" t="s">
        <v>558</v>
      </c>
      <c r="B255" s="87" t="s">
        <v>204</v>
      </c>
      <c r="C255" s="97" t="s">
        <v>558</v>
      </c>
      <c r="D255" s="279">
        <v>0</v>
      </c>
      <c r="E255" s="279">
        <v>0</v>
      </c>
      <c r="F255" s="180" t="str">
        <f t="shared" si="3"/>
        <v>-</v>
      </c>
    </row>
    <row r="256" spans="1:6" s="1" customFormat="1" ht="12.75" customHeight="1" x14ac:dyDescent="0.2">
      <c r="A256" s="179" t="s">
        <v>559</v>
      </c>
      <c r="B256" s="87" t="s">
        <v>206</v>
      </c>
      <c r="C256" s="97" t="s">
        <v>559</v>
      </c>
      <c r="D256" s="279">
        <v>0</v>
      </c>
      <c r="E256" s="279">
        <v>0</v>
      </c>
      <c r="F256" s="180" t="str">
        <f t="shared" si="3"/>
        <v>-</v>
      </c>
    </row>
    <row r="257" spans="1:6" s="1" customFormat="1" ht="24" customHeight="1" x14ac:dyDescent="0.2">
      <c r="A257" s="179" t="s">
        <v>560</v>
      </c>
      <c r="B257" s="87" t="s">
        <v>561</v>
      </c>
      <c r="C257" s="97" t="s">
        <v>560</v>
      </c>
      <c r="D257" s="267">
        <f>SUM(D258:D261)</f>
        <v>0</v>
      </c>
      <c r="E257" s="267">
        <f>SUM(E258:E261)</f>
        <v>0</v>
      </c>
      <c r="F257" s="180" t="str">
        <f t="shared" si="3"/>
        <v>-</v>
      </c>
    </row>
    <row r="258" spans="1:6" s="1" customFormat="1" ht="12.75" customHeight="1" x14ac:dyDescent="0.2">
      <c r="A258" s="179" t="s">
        <v>562</v>
      </c>
      <c r="B258" s="87" t="s">
        <v>210</v>
      </c>
      <c r="C258" s="97" t="s">
        <v>562</v>
      </c>
      <c r="D258" s="279">
        <v>0</v>
      </c>
      <c r="E258" s="279">
        <v>0</v>
      </c>
      <c r="F258" s="180" t="str">
        <f t="shared" si="3"/>
        <v>-</v>
      </c>
    </row>
    <row r="259" spans="1:6" s="1" customFormat="1" ht="12.75" customHeight="1" x14ac:dyDescent="0.2">
      <c r="A259" s="179" t="s">
        <v>563</v>
      </c>
      <c r="B259" s="87" t="s">
        <v>212</v>
      </c>
      <c r="C259" s="97" t="s">
        <v>563</v>
      </c>
      <c r="D259" s="279">
        <v>0</v>
      </c>
      <c r="E259" s="279">
        <v>0</v>
      </c>
      <c r="F259" s="180" t="str">
        <f t="shared" si="3"/>
        <v>-</v>
      </c>
    </row>
    <row r="260" spans="1:6" s="1" customFormat="1" ht="24" customHeight="1" x14ac:dyDescent="0.2">
      <c r="A260" s="179" t="s">
        <v>564</v>
      </c>
      <c r="B260" s="87" t="s">
        <v>214</v>
      </c>
      <c r="C260" s="97" t="s">
        <v>564</v>
      </c>
      <c r="D260" s="279">
        <v>0</v>
      </c>
      <c r="E260" s="279">
        <v>0</v>
      </c>
      <c r="F260" s="180" t="str">
        <f t="shared" si="3"/>
        <v>-</v>
      </c>
    </row>
    <row r="261" spans="1:6" s="1" customFormat="1" ht="24" customHeight="1" x14ac:dyDescent="0.2">
      <c r="A261" s="179" t="s">
        <v>565</v>
      </c>
      <c r="B261" s="87" t="s">
        <v>216</v>
      </c>
      <c r="C261" s="97" t="s">
        <v>565</v>
      </c>
      <c r="D261" s="279">
        <v>0</v>
      </c>
      <c r="E261" s="279">
        <v>0</v>
      </c>
      <c r="F261" s="180" t="str">
        <f t="shared" si="3"/>
        <v>-</v>
      </c>
    </row>
    <row r="262" spans="1:6" s="1" customFormat="1" ht="24" customHeight="1" x14ac:dyDescent="0.2">
      <c r="A262" s="179" t="s">
        <v>566</v>
      </c>
      <c r="B262" s="87" t="s">
        <v>567</v>
      </c>
      <c r="C262" s="97" t="s">
        <v>566</v>
      </c>
      <c r="D262" s="267">
        <f>D263+D269</f>
        <v>0</v>
      </c>
      <c r="E262" s="267">
        <f>E263+E269</f>
        <v>0</v>
      </c>
      <c r="F262" s="180" t="str">
        <f t="shared" ref="F262:F306" si="4">IF(D262&lt;&gt;0,IF(E262/D262&gt;=100,"&gt;&gt;100",E262/D262*100),"-")</f>
        <v>-</v>
      </c>
    </row>
    <row r="263" spans="1:6" s="1" customFormat="1" ht="24" customHeight="1" x14ac:dyDescent="0.2">
      <c r="A263" s="179" t="s">
        <v>568</v>
      </c>
      <c r="B263" s="87" t="s">
        <v>569</v>
      </c>
      <c r="C263" s="97" t="s">
        <v>568</v>
      </c>
      <c r="D263" s="267">
        <f>SUM(D264:D268)</f>
        <v>0</v>
      </c>
      <c r="E263" s="267">
        <f>SUM(E264:E268)</f>
        <v>0</v>
      </c>
      <c r="F263" s="180" t="str">
        <f t="shared" si="4"/>
        <v>-</v>
      </c>
    </row>
    <row r="264" spans="1:6" s="1" customFormat="1" ht="24" customHeight="1" x14ac:dyDescent="0.2">
      <c r="A264" s="179" t="s">
        <v>570</v>
      </c>
      <c r="B264" s="87" t="s">
        <v>571</v>
      </c>
      <c r="C264" s="97" t="s">
        <v>570</v>
      </c>
      <c r="D264" s="279">
        <v>0</v>
      </c>
      <c r="E264" s="279">
        <v>0</v>
      </c>
      <c r="F264" s="180" t="str">
        <f t="shared" si="4"/>
        <v>-</v>
      </c>
    </row>
    <row r="265" spans="1:6" s="1" customFormat="1" ht="24" customHeight="1" x14ac:dyDescent="0.2">
      <c r="A265" s="179" t="s">
        <v>572</v>
      </c>
      <c r="B265" s="87" t="s">
        <v>573</v>
      </c>
      <c r="C265" s="97" t="s">
        <v>572</v>
      </c>
      <c r="D265" s="279">
        <v>0</v>
      </c>
      <c r="E265" s="279">
        <v>0</v>
      </c>
      <c r="F265" s="180" t="str">
        <f t="shared" si="4"/>
        <v>-</v>
      </c>
    </row>
    <row r="266" spans="1:6" s="1" customFormat="1" ht="24" customHeight="1" x14ac:dyDescent="0.2">
      <c r="A266" s="179" t="s">
        <v>574</v>
      </c>
      <c r="B266" s="87" t="s">
        <v>575</v>
      </c>
      <c r="C266" s="97" t="s">
        <v>574</v>
      </c>
      <c r="D266" s="279">
        <v>0</v>
      </c>
      <c r="E266" s="279">
        <v>0</v>
      </c>
      <c r="F266" s="180" t="str">
        <f t="shared" si="4"/>
        <v>-</v>
      </c>
    </row>
    <row r="267" spans="1:6" s="1" customFormat="1" ht="24" customHeight="1" x14ac:dyDescent="0.2">
      <c r="A267" s="179" t="s">
        <v>576</v>
      </c>
      <c r="B267" s="87" t="s">
        <v>577</v>
      </c>
      <c r="C267" s="97" t="s">
        <v>576</v>
      </c>
      <c r="D267" s="279">
        <v>0</v>
      </c>
      <c r="E267" s="279">
        <v>0</v>
      </c>
      <c r="F267" s="180" t="str">
        <f t="shared" si="4"/>
        <v>-</v>
      </c>
    </row>
    <row r="268" spans="1:6" s="1" customFormat="1" ht="12.75" customHeight="1" x14ac:dyDescent="0.2">
      <c r="A268" s="179" t="s">
        <v>578</v>
      </c>
      <c r="B268" s="181" t="s">
        <v>579</v>
      </c>
      <c r="C268" s="97" t="s">
        <v>578</v>
      </c>
      <c r="D268" s="279">
        <v>0</v>
      </c>
      <c r="E268" s="279">
        <v>0</v>
      </c>
      <c r="F268" s="180" t="str">
        <f t="shared" si="4"/>
        <v>-</v>
      </c>
    </row>
    <row r="269" spans="1:6" s="1" customFormat="1" ht="12.75" customHeight="1" x14ac:dyDescent="0.2">
      <c r="A269" s="179" t="s">
        <v>580</v>
      </c>
      <c r="B269" s="184" t="s">
        <v>581</v>
      </c>
      <c r="C269" s="97" t="s">
        <v>580</v>
      </c>
      <c r="D269" s="267">
        <f>SUM(D270:D272)</f>
        <v>0</v>
      </c>
      <c r="E269" s="267">
        <f>SUM(E270:E272)</f>
        <v>0</v>
      </c>
      <c r="F269" s="180" t="str">
        <f t="shared" si="4"/>
        <v>-</v>
      </c>
    </row>
    <row r="270" spans="1:6" s="1" customFormat="1" ht="12.75" customHeight="1" x14ac:dyDescent="0.2">
      <c r="A270" s="179" t="s">
        <v>582</v>
      </c>
      <c r="B270" s="181" t="s">
        <v>583</v>
      </c>
      <c r="C270" s="97" t="s">
        <v>582</v>
      </c>
      <c r="D270" s="279">
        <v>0</v>
      </c>
      <c r="E270" s="279">
        <v>0</v>
      </c>
      <c r="F270" s="180" t="str">
        <f t="shared" si="4"/>
        <v>-</v>
      </c>
    </row>
    <row r="271" spans="1:6" s="1" customFormat="1" ht="12.75" customHeight="1" x14ac:dyDescent="0.2">
      <c r="A271" s="179" t="s">
        <v>584</v>
      </c>
      <c r="B271" s="181" t="s">
        <v>585</v>
      </c>
      <c r="C271" s="97" t="s">
        <v>584</v>
      </c>
      <c r="D271" s="279">
        <v>0</v>
      </c>
      <c r="E271" s="279">
        <v>0</v>
      </c>
      <c r="F271" s="180" t="str">
        <f t="shared" si="4"/>
        <v>-</v>
      </c>
    </row>
    <row r="272" spans="1:6" s="1" customFormat="1" ht="12.75" customHeight="1" x14ac:dyDescent="0.2">
      <c r="A272" s="179" t="s">
        <v>586</v>
      </c>
      <c r="B272" s="181" t="s">
        <v>587</v>
      </c>
      <c r="C272" s="97" t="s">
        <v>586</v>
      </c>
      <c r="D272" s="279">
        <v>0</v>
      </c>
      <c r="E272" s="279">
        <v>0</v>
      </c>
      <c r="F272" s="180" t="str">
        <f t="shared" si="4"/>
        <v>-</v>
      </c>
    </row>
    <row r="273" spans="1:6" s="1" customFormat="1" ht="24" customHeight="1" x14ac:dyDescent="0.2">
      <c r="A273" s="179" t="s">
        <v>588</v>
      </c>
      <c r="B273" s="181" t="s">
        <v>589</v>
      </c>
      <c r="C273" s="97" t="s">
        <v>588</v>
      </c>
      <c r="D273" s="267">
        <f>D274+D278+D283+D289</f>
        <v>0</v>
      </c>
      <c r="E273" s="267">
        <f>E274+E278+E283+E289</f>
        <v>0</v>
      </c>
      <c r="F273" s="180" t="str">
        <f t="shared" si="4"/>
        <v>-</v>
      </c>
    </row>
    <row r="274" spans="1:6" s="1" customFormat="1" ht="12.75" customHeight="1" x14ac:dyDescent="0.2">
      <c r="A274" s="179" t="s">
        <v>590</v>
      </c>
      <c r="B274" s="87" t="s">
        <v>591</v>
      </c>
      <c r="C274" s="97" t="s">
        <v>590</v>
      </c>
      <c r="D274" s="267">
        <f>SUM(D275:D277)</f>
        <v>0</v>
      </c>
      <c r="E274" s="267">
        <f>SUM(E275:E277)</f>
        <v>0</v>
      </c>
      <c r="F274" s="180" t="str">
        <f t="shared" si="4"/>
        <v>-</v>
      </c>
    </row>
    <row r="275" spans="1:6" s="1" customFormat="1" ht="12.75" customHeight="1" x14ac:dyDescent="0.2">
      <c r="A275" s="179" t="s">
        <v>592</v>
      </c>
      <c r="B275" s="87" t="s">
        <v>593</v>
      </c>
      <c r="C275" s="97" t="s">
        <v>592</v>
      </c>
      <c r="D275" s="279">
        <v>0</v>
      </c>
      <c r="E275" s="279">
        <v>0</v>
      </c>
      <c r="F275" s="180" t="str">
        <f t="shared" si="4"/>
        <v>-</v>
      </c>
    </row>
    <row r="276" spans="1:6" s="1" customFormat="1" ht="12.75" customHeight="1" x14ac:dyDescent="0.2">
      <c r="A276" s="179" t="s">
        <v>594</v>
      </c>
      <c r="B276" s="87" t="s">
        <v>595</v>
      </c>
      <c r="C276" s="97" t="s">
        <v>594</v>
      </c>
      <c r="D276" s="279">
        <v>0</v>
      </c>
      <c r="E276" s="279">
        <v>0</v>
      </c>
      <c r="F276" s="180" t="str">
        <f t="shared" si="4"/>
        <v>-</v>
      </c>
    </row>
    <row r="277" spans="1:6" s="1" customFormat="1" ht="12.75" customHeight="1" x14ac:dyDescent="0.2">
      <c r="A277" s="179" t="s">
        <v>596</v>
      </c>
      <c r="B277" s="87" t="s">
        <v>597</v>
      </c>
      <c r="C277" s="97" t="s">
        <v>596</v>
      </c>
      <c r="D277" s="279">
        <v>0</v>
      </c>
      <c r="E277" s="279">
        <v>0</v>
      </c>
      <c r="F277" s="180" t="str">
        <f t="shared" si="4"/>
        <v>-</v>
      </c>
    </row>
    <row r="278" spans="1:6" s="1" customFormat="1" ht="12.75" customHeight="1" x14ac:dyDescent="0.2">
      <c r="A278" s="179" t="s">
        <v>598</v>
      </c>
      <c r="B278" s="181" t="s">
        <v>599</v>
      </c>
      <c r="C278" s="97" t="s">
        <v>598</v>
      </c>
      <c r="D278" s="267">
        <f>SUM(D279:D282)</f>
        <v>0</v>
      </c>
      <c r="E278" s="267">
        <f>SUM(E279:E282)</f>
        <v>0</v>
      </c>
      <c r="F278" s="180" t="str">
        <f t="shared" si="4"/>
        <v>-</v>
      </c>
    </row>
    <row r="279" spans="1:6" s="1" customFormat="1" ht="12.75" customHeight="1" x14ac:dyDescent="0.2">
      <c r="A279" s="179" t="s">
        <v>600</v>
      </c>
      <c r="B279" s="87" t="s">
        <v>601</v>
      </c>
      <c r="C279" s="97" t="s">
        <v>600</v>
      </c>
      <c r="D279" s="279">
        <v>0</v>
      </c>
      <c r="E279" s="279">
        <v>0</v>
      </c>
      <c r="F279" s="180" t="str">
        <f t="shared" si="4"/>
        <v>-</v>
      </c>
    </row>
    <row r="280" spans="1:6" s="1" customFormat="1" ht="12.75" customHeight="1" x14ac:dyDescent="0.2">
      <c r="A280" s="179" t="s">
        <v>602</v>
      </c>
      <c r="B280" s="87" t="s">
        <v>603</v>
      </c>
      <c r="C280" s="97" t="s">
        <v>602</v>
      </c>
      <c r="D280" s="279">
        <v>0</v>
      </c>
      <c r="E280" s="279">
        <v>0</v>
      </c>
      <c r="F280" s="180" t="str">
        <f t="shared" si="4"/>
        <v>-</v>
      </c>
    </row>
    <row r="281" spans="1:6" s="1" customFormat="1" ht="12.75" customHeight="1" x14ac:dyDescent="0.2">
      <c r="A281" s="179" t="s">
        <v>604</v>
      </c>
      <c r="B281" s="87" t="s">
        <v>605</v>
      </c>
      <c r="C281" s="97" t="s">
        <v>604</v>
      </c>
      <c r="D281" s="279">
        <v>0</v>
      </c>
      <c r="E281" s="279">
        <v>0</v>
      </c>
      <c r="F281" s="180" t="str">
        <f t="shared" si="4"/>
        <v>-</v>
      </c>
    </row>
    <row r="282" spans="1:6" s="1" customFormat="1" ht="24" customHeight="1" x14ac:dyDescent="0.2">
      <c r="A282" s="179" t="s">
        <v>606</v>
      </c>
      <c r="B282" s="87" t="s">
        <v>607</v>
      </c>
      <c r="C282" s="97" t="s">
        <v>606</v>
      </c>
      <c r="D282" s="279">
        <v>0</v>
      </c>
      <c r="E282" s="279">
        <v>0</v>
      </c>
      <c r="F282" s="180" t="str">
        <f t="shared" si="4"/>
        <v>-</v>
      </c>
    </row>
    <row r="283" spans="1:6" s="1" customFormat="1" ht="12.75" customHeight="1" x14ac:dyDescent="0.2">
      <c r="A283" s="179" t="s">
        <v>608</v>
      </c>
      <c r="B283" s="87" t="s">
        <v>609</v>
      </c>
      <c r="C283" s="97" t="s">
        <v>608</v>
      </c>
      <c r="D283" s="267">
        <f>SUM(D284:D288)</f>
        <v>0</v>
      </c>
      <c r="E283" s="267">
        <f>SUM(E284:E288)</f>
        <v>0</v>
      </c>
      <c r="F283" s="180" t="str">
        <f t="shared" si="4"/>
        <v>-</v>
      </c>
    </row>
    <row r="284" spans="1:6" s="1" customFormat="1" ht="12.75" customHeight="1" x14ac:dyDescent="0.2">
      <c r="A284" s="179" t="s">
        <v>610</v>
      </c>
      <c r="B284" s="87" t="s">
        <v>611</v>
      </c>
      <c r="C284" s="97" t="s">
        <v>610</v>
      </c>
      <c r="D284" s="279">
        <v>0</v>
      </c>
      <c r="E284" s="279">
        <v>0</v>
      </c>
      <c r="F284" s="180" t="str">
        <f t="shared" si="4"/>
        <v>-</v>
      </c>
    </row>
    <row r="285" spans="1:6" s="1" customFormat="1" ht="12.75" customHeight="1" x14ac:dyDescent="0.2">
      <c r="A285" s="179" t="s">
        <v>612</v>
      </c>
      <c r="B285" s="87" t="s">
        <v>613</v>
      </c>
      <c r="C285" s="97" t="s">
        <v>612</v>
      </c>
      <c r="D285" s="279">
        <v>0</v>
      </c>
      <c r="E285" s="279">
        <v>0</v>
      </c>
      <c r="F285" s="180" t="str">
        <f t="shared" si="4"/>
        <v>-</v>
      </c>
    </row>
    <row r="286" spans="1:6" s="1" customFormat="1" ht="12.75" customHeight="1" x14ac:dyDescent="0.2">
      <c r="A286" s="179" t="s">
        <v>614</v>
      </c>
      <c r="B286" s="87" t="s">
        <v>615</v>
      </c>
      <c r="C286" s="97" t="s">
        <v>614</v>
      </c>
      <c r="D286" s="279">
        <v>0</v>
      </c>
      <c r="E286" s="279">
        <v>0</v>
      </c>
      <c r="F286" s="180" t="str">
        <f t="shared" si="4"/>
        <v>-</v>
      </c>
    </row>
    <row r="287" spans="1:6" s="1" customFormat="1" ht="12.75" customHeight="1" x14ac:dyDescent="0.2">
      <c r="A287" s="179" t="s">
        <v>616</v>
      </c>
      <c r="B287" s="87" t="s">
        <v>617</v>
      </c>
      <c r="C287" s="97" t="s">
        <v>616</v>
      </c>
      <c r="D287" s="279">
        <v>0</v>
      </c>
      <c r="E287" s="279">
        <v>0</v>
      </c>
      <c r="F287" s="180" t="str">
        <f t="shared" si="4"/>
        <v>-</v>
      </c>
    </row>
    <row r="288" spans="1:6" s="1" customFormat="1" ht="12.75" customHeight="1" x14ac:dyDescent="0.2">
      <c r="A288" s="179" t="s">
        <v>618</v>
      </c>
      <c r="B288" s="87" t="s">
        <v>354</v>
      </c>
      <c r="C288" s="97" t="s">
        <v>618</v>
      </c>
      <c r="D288" s="279">
        <v>0</v>
      </c>
      <c r="E288" s="279">
        <v>0</v>
      </c>
      <c r="F288" s="180" t="str">
        <f t="shared" si="4"/>
        <v>-</v>
      </c>
    </row>
    <row r="289" spans="1:6" s="1" customFormat="1" ht="12.75" customHeight="1" x14ac:dyDescent="0.2">
      <c r="A289" s="179" t="s">
        <v>619</v>
      </c>
      <c r="B289" s="181" t="s">
        <v>620</v>
      </c>
      <c r="C289" s="97" t="s">
        <v>619</v>
      </c>
      <c r="D289" s="267">
        <f>SUM(D290:D294)</f>
        <v>0</v>
      </c>
      <c r="E289" s="267">
        <f>SUM(E290:E294)</f>
        <v>0</v>
      </c>
      <c r="F289" s="180" t="str">
        <f t="shared" si="4"/>
        <v>-</v>
      </c>
    </row>
    <row r="290" spans="1:6" s="1" customFormat="1" ht="24" customHeight="1" x14ac:dyDescent="0.2">
      <c r="A290" s="179" t="s">
        <v>621</v>
      </c>
      <c r="B290" s="87" t="s">
        <v>622</v>
      </c>
      <c r="C290" s="97" t="s">
        <v>621</v>
      </c>
      <c r="D290" s="279">
        <v>0</v>
      </c>
      <c r="E290" s="279">
        <v>0</v>
      </c>
      <c r="F290" s="180" t="str">
        <f t="shared" si="4"/>
        <v>-</v>
      </c>
    </row>
    <row r="291" spans="1:6" s="1" customFormat="1" ht="24" customHeight="1" x14ac:dyDescent="0.2">
      <c r="A291" s="179" t="s">
        <v>623</v>
      </c>
      <c r="B291" s="181" t="s">
        <v>624</v>
      </c>
      <c r="C291" s="97" t="s">
        <v>623</v>
      </c>
      <c r="D291" s="279">
        <v>0</v>
      </c>
      <c r="E291" s="279">
        <v>0</v>
      </c>
      <c r="F291" s="180" t="str">
        <f t="shared" si="4"/>
        <v>-</v>
      </c>
    </row>
    <row r="292" spans="1:6" s="1" customFormat="1" ht="12.75" customHeight="1" x14ac:dyDescent="0.2">
      <c r="A292" s="179" t="s">
        <v>625</v>
      </c>
      <c r="B292" s="181" t="s">
        <v>626</v>
      </c>
      <c r="C292" s="97" t="s">
        <v>625</v>
      </c>
      <c r="D292" s="279">
        <v>0</v>
      </c>
      <c r="E292" s="279">
        <v>0</v>
      </c>
      <c r="F292" s="180" t="str">
        <f t="shared" si="4"/>
        <v>-</v>
      </c>
    </row>
    <row r="293" spans="1:6" s="1" customFormat="1" ht="12.75" customHeight="1" x14ac:dyDescent="0.2">
      <c r="A293" s="179" t="s">
        <v>627</v>
      </c>
      <c r="B293" s="181" t="s">
        <v>628</v>
      </c>
      <c r="C293" s="97" t="s">
        <v>627</v>
      </c>
      <c r="D293" s="279">
        <v>0</v>
      </c>
      <c r="E293" s="279">
        <v>0</v>
      </c>
      <c r="F293" s="180" t="str">
        <f t="shared" si="4"/>
        <v>-</v>
      </c>
    </row>
    <row r="294" spans="1:6" s="1" customFormat="1" ht="24" customHeight="1" x14ac:dyDescent="0.2">
      <c r="A294" s="179" t="s">
        <v>629</v>
      </c>
      <c r="B294" s="181" t="s">
        <v>630</v>
      </c>
      <c r="C294" s="97" t="s">
        <v>629</v>
      </c>
      <c r="D294" s="279">
        <v>0</v>
      </c>
      <c r="E294" s="279">
        <v>0</v>
      </c>
      <c r="F294" s="180" t="str">
        <f t="shared" si="4"/>
        <v>-</v>
      </c>
    </row>
    <row r="295" spans="1:6" s="1" customFormat="1" ht="12.75" customHeight="1" x14ac:dyDescent="0.2">
      <c r="A295" s="179"/>
      <c r="B295" s="87" t="s">
        <v>631</v>
      </c>
      <c r="C295" s="97" t="s">
        <v>632</v>
      </c>
      <c r="D295" s="279">
        <v>0</v>
      </c>
      <c r="E295" s="279">
        <v>0</v>
      </c>
      <c r="F295" s="180" t="str">
        <f t="shared" si="4"/>
        <v>-</v>
      </c>
    </row>
    <row r="296" spans="1:6" s="1" customFormat="1" ht="12.75" customHeight="1" x14ac:dyDescent="0.2">
      <c r="A296" s="179"/>
      <c r="B296" s="87" t="s">
        <v>633</v>
      </c>
      <c r="C296" s="97" t="s">
        <v>634</v>
      </c>
      <c r="D296" s="279">
        <v>0</v>
      </c>
      <c r="E296" s="279">
        <v>0</v>
      </c>
      <c r="F296" s="180" t="str">
        <f t="shared" si="4"/>
        <v>-</v>
      </c>
    </row>
    <row r="297" spans="1:6" s="1" customFormat="1" ht="12.75" customHeight="1" x14ac:dyDescent="0.2">
      <c r="A297" s="179"/>
      <c r="B297" s="87" t="s">
        <v>635</v>
      </c>
      <c r="C297" s="97" t="s">
        <v>636</v>
      </c>
      <c r="D297" s="267">
        <f>IF(D296&gt;=D295,D296-D295,0)</f>
        <v>0</v>
      </c>
      <c r="E297" s="267">
        <f>IF(E296&gt;=E295,E296-E295,0)</f>
        <v>0</v>
      </c>
      <c r="F297" s="180" t="str">
        <f t="shared" si="4"/>
        <v>-</v>
      </c>
    </row>
    <row r="298" spans="1:6" s="1" customFormat="1" ht="12.75" customHeight="1" x14ac:dyDescent="0.2">
      <c r="A298" s="179"/>
      <c r="B298" s="87" t="s">
        <v>637</v>
      </c>
      <c r="C298" s="97" t="s">
        <v>638</v>
      </c>
      <c r="D298" s="267">
        <f>IF(D295&gt;=D296,D295-D296,0)</f>
        <v>0</v>
      </c>
      <c r="E298" s="267">
        <f>IF(E295&gt;=E296,E295-E296,0)</f>
        <v>0</v>
      </c>
      <c r="F298" s="180" t="str">
        <f t="shared" si="4"/>
        <v>-</v>
      </c>
    </row>
    <row r="299" spans="1:6" s="1" customFormat="1" ht="12.75" customHeight="1" x14ac:dyDescent="0.2">
      <c r="A299" s="179"/>
      <c r="B299" s="87" t="s">
        <v>639</v>
      </c>
      <c r="C299" s="97" t="s">
        <v>640</v>
      </c>
      <c r="D299" s="267">
        <f>D152-D297+D298</f>
        <v>577478.73</v>
      </c>
      <c r="E299" s="267">
        <f>E152-E297+E298</f>
        <v>764322.25</v>
      </c>
      <c r="F299" s="180">
        <f t="shared" si="4"/>
        <v>132.35504795128992</v>
      </c>
    </row>
    <row r="300" spans="1:6" s="1" customFormat="1" ht="12.75" customHeight="1" x14ac:dyDescent="0.2">
      <c r="A300" s="179"/>
      <c r="B300" s="87" t="s">
        <v>641</v>
      </c>
      <c r="C300" s="97" t="s">
        <v>642</v>
      </c>
      <c r="D300" s="267">
        <f>IF(D6&gt;=D299,D6-D299,0)</f>
        <v>67991.13</v>
      </c>
      <c r="E300" s="267">
        <f>IF(E6&gt;=E299,E6-E299,0)</f>
        <v>13777.800000000047</v>
      </c>
      <c r="F300" s="180">
        <f t="shared" si="4"/>
        <v>20.264113863087797</v>
      </c>
    </row>
    <row r="301" spans="1:6" s="1" customFormat="1" ht="12.75" customHeight="1" x14ac:dyDescent="0.2">
      <c r="A301" s="179"/>
      <c r="B301" s="87" t="s">
        <v>643</v>
      </c>
      <c r="C301" s="97" t="s">
        <v>644</v>
      </c>
      <c r="D301" s="267">
        <f>IF(D299&gt;=D6,D299-D6,0)</f>
        <v>0</v>
      </c>
      <c r="E301" s="267">
        <f>IF(E299&gt;=E6,E299-E6,0)</f>
        <v>0</v>
      </c>
      <c r="F301" s="180" t="str">
        <f t="shared" si="4"/>
        <v>-</v>
      </c>
    </row>
    <row r="302" spans="1:6" s="1" customFormat="1" ht="12.75" customHeight="1" x14ac:dyDescent="0.2">
      <c r="A302" s="179" t="s">
        <v>645</v>
      </c>
      <c r="B302" s="87" t="s">
        <v>646</v>
      </c>
      <c r="C302" s="97" t="s">
        <v>645</v>
      </c>
      <c r="D302" s="279">
        <v>0</v>
      </c>
      <c r="E302" s="279">
        <v>0</v>
      </c>
      <c r="F302" s="180" t="str">
        <f t="shared" si="4"/>
        <v>-</v>
      </c>
    </row>
    <row r="303" spans="1:6" s="1" customFormat="1" ht="12.75" customHeight="1" x14ac:dyDescent="0.2">
      <c r="A303" s="179" t="s">
        <v>647</v>
      </c>
      <c r="B303" s="87" t="s">
        <v>648</v>
      </c>
      <c r="C303" s="97" t="s">
        <v>647</v>
      </c>
      <c r="D303" s="279">
        <v>807</v>
      </c>
      <c r="E303" s="279">
        <v>13429.2</v>
      </c>
      <c r="F303" s="180">
        <f t="shared" si="4"/>
        <v>1664.0892193308553</v>
      </c>
    </row>
    <row r="304" spans="1:6" s="1" customFormat="1" ht="12.75" customHeight="1" x14ac:dyDescent="0.2">
      <c r="A304" s="179" t="s">
        <v>649</v>
      </c>
      <c r="B304" s="87" t="s">
        <v>650</v>
      </c>
      <c r="C304" s="97" t="s">
        <v>649</v>
      </c>
      <c r="D304" s="279">
        <v>1261.53</v>
      </c>
      <c r="E304" s="279">
        <v>302.58</v>
      </c>
      <c r="F304" s="180">
        <f t="shared" si="4"/>
        <v>23.985160876079046</v>
      </c>
    </row>
    <row r="305" spans="1:6" s="1" customFormat="1" ht="12" customHeight="1" x14ac:dyDescent="0.2">
      <c r="A305" s="179" t="s">
        <v>651</v>
      </c>
      <c r="B305" s="87" t="s">
        <v>652</v>
      </c>
      <c r="C305" s="97" t="s">
        <v>651</v>
      </c>
      <c r="D305" s="279">
        <v>1261.53</v>
      </c>
      <c r="E305" s="279">
        <v>302.58</v>
      </c>
      <c r="F305" s="180">
        <f t="shared" si="4"/>
        <v>23.985160876079046</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78"/>
    </row>
    <row r="308" spans="1:6" s="1" customFormat="1" ht="12.75" customHeight="1" x14ac:dyDescent="0.2">
      <c r="A308" s="179" t="s">
        <v>656</v>
      </c>
      <c r="B308" s="87" t="s">
        <v>657</v>
      </c>
      <c r="C308" s="97" t="s">
        <v>656</v>
      </c>
      <c r="D308" s="267">
        <f>D309+D321+D354+D358</f>
        <v>0</v>
      </c>
      <c r="E308" s="267">
        <f>E309+E321+E354+E358</f>
        <v>0</v>
      </c>
      <c r="F308" s="180" t="str">
        <f t="shared" ref="F308:F339" si="5">IF(D308&lt;&gt;0,IF(E308/D308&gt;=100,"&gt;&gt;100",E308/D308*100),"-")</f>
        <v>-</v>
      </c>
    </row>
    <row r="309" spans="1:6" s="1" customFormat="1" ht="12.75" customHeight="1" x14ac:dyDescent="0.2">
      <c r="A309" s="179" t="s">
        <v>658</v>
      </c>
      <c r="B309" s="87" t="s">
        <v>659</v>
      </c>
      <c r="C309" s="97" t="s">
        <v>658</v>
      </c>
      <c r="D309" s="267">
        <f>D310+D314</f>
        <v>0</v>
      </c>
      <c r="E309" s="267">
        <f>E310+E314</f>
        <v>0</v>
      </c>
      <c r="F309" s="180" t="str">
        <f t="shared" si="5"/>
        <v>-</v>
      </c>
    </row>
    <row r="310" spans="1:6" s="1" customFormat="1" ht="24" customHeight="1" x14ac:dyDescent="0.2">
      <c r="A310" s="179" t="s">
        <v>660</v>
      </c>
      <c r="B310" s="87" t="s">
        <v>661</v>
      </c>
      <c r="C310" s="97" t="s">
        <v>660</v>
      </c>
      <c r="D310" s="267">
        <f>SUM(D311:D313)</f>
        <v>0</v>
      </c>
      <c r="E310" s="267">
        <f>SUM(E311:E313)</f>
        <v>0</v>
      </c>
      <c r="F310" s="180" t="str">
        <f t="shared" si="5"/>
        <v>-</v>
      </c>
    </row>
    <row r="311" spans="1:6" s="1" customFormat="1" ht="12.75" customHeight="1" x14ac:dyDescent="0.2">
      <c r="A311" s="179" t="s">
        <v>662</v>
      </c>
      <c r="B311" s="87" t="s">
        <v>663</v>
      </c>
      <c r="C311" s="97" t="s">
        <v>662</v>
      </c>
      <c r="D311" s="279">
        <v>0</v>
      </c>
      <c r="E311" s="279">
        <v>0</v>
      </c>
      <c r="F311" s="180" t="str">
        <f t="shared" si="5"/>
        <v>-</v>
      </c>
    </row>
    <row r="312" spans="1:6" s="1" customFormat="1" ht="12.75" customHeight="1" x14ac:dyDescent="0.2">
      <c r="A312" s="179" t="s">
        <v>664</v>
      </c>
      <c r="B312" s="87" t="s">
        <v>665</v>
      </c>
      <c r="C312" s="97" t="s">
        <v>664</v>
      </c>
      <c r="D312" s="279">
        <v>0</v>
      </c>
      <c r="E312" s="279">
        <v>0</v>
      </c>
      <c r="F312" s="180" t="str">
        <f t="shared" si="5"/>
        <v>-</v>
      </c>
    </row>
    <row r="313" spans="1:6" s="1" customFormat="1" ht="12.75" customHeight="1" x14ac:dyDescent="0.2">
      <c r="A313" s="179" t="s">
        <v>666</v>
      </c>
      <c r="B313" s="87" t="s">
        <v>667</v>
      </c>
      <c r="C313" s="97" t="s">
        <v>666</v>
      </c>
      <c r="D313" s="279">
        <v>0</v>
      </c>
      <c r="E313" s="279">
        <v>0</v>
      </c>
      <c r="F313" s="180" t="str">
        <f t="shared" si="5"/>
        <v>-</v>
      </c>
    </row>
    <row r="314" spans="1:6" s="1" customFormat="1" ht="12.75" customHeight="1" x14ac:dyDescent="0.2">
      <c r="A314" s="179" t="s">
        <v>668</v>
      </c>
      <c r="B314" s="87" t="s">
        <v>669</v>
      </c>
      <c r="C314" s="97" t="s">
        <v>668</v>
      </c>
      <c r="D314" s="267">
        <f>SUM(D315:D320)</f>
        <v>0</v>
      </c>
      <c r="E314" s="267">
        <f>SUM(E315:E320)</f>
        <v>0</v>
      </c>
      <c r="F314" s="180" t="str">
        <f t="shared" si="5"/>
        <v>-</v>
      </c>
    </row>
    <row r="315" spans="1:6" s="1" customFormat="1" ht="12.75" customHeight="1" x14ac:dyDescent="0.2">
      <c r="A315" s="179" t="s">
        <v>670</v>
      </c>
      <c r="B315" s="87" t="s">
        <v>671</v>
      </c>
      <c r="C315" s="97" t="s">
        <v>670</v>
      </c>
      <c r="D315" s="279">
        <v>0</v>
      </c>
      <c r="E315" s="279">
        <v>0</v>
      </c>
      <c r="F315" s="180" t="str">
        <f t="shared" si="5"/>
        <v>-</v>
      </c>
    </row>
    <row r="316" spans="1:6" s="1" customFormat="1" ht="12.75" customHeight="1" x14ac:dyDescent="0.2">
      <c r="A316" s="179" t="s">
        <v>672</v>
      </c>
      <c r="B316" s="87" t="s">
        <v>673</v>
      </c>
      <c r="C316" s="97" t="s">
        <v>672</v>
      </c>
      <c r="D316" s="279">
        <v>0</v>
      </c>
      <c r="E316" s="279">
        <v>0</v>
      </c>
      <c r="F316" s="180" t="str">
        <f t="shared" si="5"/>
        <v>-</v>
      </c>
    </row>
    <row r="317" spans="1:6" s="1" customFormat="1" ht="12.75" customHeight="1" x14ac:dyDescent="0.2">
      <c r="A317" s="179" t="s">
        <v>674</v>
      </c>
      <c r="B317" s="87" t="s">
        <v>675</v>
      </c>
      <c r="C317" s="97" t="s">
        <v>674</v>
      </c>
      <c r="D317" s="279">
        <v>0</v>
      </c>
      <c r="E317" s="279">
        <v>0</v>
      </c>
      <c r="F317" s="180" t="str">
        <f t="shared" si="5"/>
        <v>-</v>
      </c>
    </row>
    <row r="318" spans="1:6" s="1" customFormat="1" ht="12.75" customHeight="1" x14ac:dyDescent="0.2">
      <c r="A318" s="179" t="s">
        <v>676</v>
      </c>
      <c r="B318" s="87" t="s">
        <v>677</v>
      </c>
      <c r="C318" s="97" t="s">
        <v>676</v>
      </c>
      <c r="D318" s="279">
        <v>0</v>
      </c>
      <c r="E318" s="279">
        <v>0</v>
      </c>
      <c r="F318" s="180" t="str">
        <f t="shared" si="5"/>
        <v>-</v>
      </c>
    </row>
    <row r="319" spans="1:6" s="1" customFormat="1" ht="12.75" customHeight="1" x14ac:dyDescent="0.2">
      <c r="A319" s="179" t="s">
        <v>678</v>
      </c>
      <c r="B319" s="87" t="s">
        <v>679</v>
      </c>
      <c r="C319" s="97" t="s">
        <v>678</v>
      </c>
      <c r="D319" s="279">
        <v>0</v>
      </c>
      <c r="E319" s="279">
        <v>0</v>
      </c>
      <c r="F319" s="180" t="str">
        <f t="shared" si="5"/>
        <v>-</v>
      </c>
    </row>
    <row r="320" spans="1:6" s="1" customFormat="1" ht="12.75" customHeight="1" x14ac:dyDescent="0.2">
      <c r="A320" s="179" t="s">
        <v>680</v>
      </c>
      <c r="B320" s="87" t="s">
        <v>681</v>
      </c>
      <c r="C320" s="97" t="s">
        <v>680</v>
      </c>
      <c r="D320" s="279">
        <v>0</v>
      </c>
      <c r="E320" s="279">
        <v>0</v>
      </c>
      <c r="F320" s="180" t="str">
        <f t="shared" si="5"/>
        <v>-</v>
      </c>
    </row>
    <row r="321" spans="1:6" s="1" customFormat="1" ht="24" customHeight="1" x14ac:dyDescent="0.2">
      <c r="A321" s="179" t="s">
        <v>682</v>
      </c>
      <c r="B321" s="95" t="s">
        <v>683</v>
      </c>
      <c r="C321" s="97" t="s">
        <v>682</v>
      </c>
      <c r="D321" s="267">
        <f>D322+D327+D336+D341+D346+D349</f>
        <v>0</v>
      </c>
      <c r="E321" s="267">
        <f>E322+E327+E336+E341+E346+E349</f>
        <v>0</v>
      </c>
      <c r="F321" s="180" t="str">
        <f t="shared" si="5"/>
        <v>-</v>
      </c>
    </row>
    <row r="322" spans="1:6" s="1" customFormat="1" ht="12.75" customHeight="1" x14ac:dyDescent="0.2">
      <c r="A322" s="179" t="s">
        <v>684</v>
      </c>
      <c r="B322" s="87" t="s">
        <v>685</v>
      </c>
      <c r="C322" s="97" t="s">
        <v>684</v>
      </c>
      <c r="D322" s="267">
        <f>SUM(D323:D326)</f>
        <v>0</v>
      </c>
      <c r="E322" s="267">
        <f>SUM(E323:E326)</f>
        <v>0</v>
      </c>
      <c r="F322" s="180" t="str">
        <f t="shared" si="5"/>
        <v>-</v>
      </c>
    </row>
    <row r="323" spans="1:6" s="1" customFormat="1" ht="12.75" customHeight="1" x14ac:dyDescent="0.2">
      <c r="A323" s="179" t="s">
        <v>686</v>
      </c>
      <c r="B323" s="87" t="s">
        <v>687</v>
      </c>
      <c r="C323" s="97" t="s">
        <v>686</v>
      </c>
      <c r="D323" s="279">
        <v>0</v>
      </c>
      <c r="E323" s="279">
        <v>0</v>
      </c>
      <c r="F323" s="180" t="str">
        <f t="shared" si="5"/>
        <v>-</v>
      </c>
    </row>
    <row r="324" spans="1:6" s="1" customFormat="1" ht="12.75" customHeight="1" x14ac:dyDescent="0.2">
      <c r="A324" s="179" t="s">
        <v>688</v>
      </c>
      <c r="B324" s="87" t="s">
        <v>689</v>
      </c>
      <c r="C324" s="97" t="s">
        <v>688</v>
      </c>
      <c r="D324" s="279">
        <v>0</v>
      </c>
      <c r="E324" s="279">
        <v>0</v>
      </c>
      <c r="F324" s="180" t="str">
        <f t="shared" si="5"/>
        <v>-</v>
      </c>
    </row>
    <row r="325" spans="1:6" s="1" customFormat="1" ht="12.75" customHeight="1" x14ac:dyDescent="0.2">
      <c r="A325" s="179" t="s">
        <v>690</v>
      </c>
      <c r="B325" s="87" t="s">
        <v>691</v>
      </c>
      <c r="C325" s="97" t="s">
        <v>690</v>
      </c>
      <c r="D325" s="279">
        <v>0</v>
      </c>
      <c r="E325" s="279">
        <v>0</v>
      </c>
      <c r="F325" s="180" t="str">
        <f t="shared" si="5"/>
        <v>-</v>
      </c>
    </row>
    <row r="326" spans="1:6" s="1" customFormat="1" ht="12.75" customHeight="1" x14ac:dyDescent="0.2">
      <c r="A326" s="179" t="s">
        <v>692</v>
      </c>
      <c r="B326" s="87" t="s">
        <v>693</v>
      </c>
      <c r="C326" s="97" t="s">
        <v>692</v>
      </c>
      <c r="D326" s="279">
        <v>0</v>
      </c>
      <c r="E326" s="279">
        <v>0</v>
      </c>
      <c r="F326" s="180" t="str">
        <f t="shared" si="5"/>
        <v>-</v>
      </c>
    </row>
    <row r="327" spans="1:6" s="1" customFormat="1" ht="12.75" customHeight="1" x14ac:dyDescent="0.2">
      <c r="A327" s="179" t="s">
        <v>694</v>
      </c>
      <c r="B327" s="87" t="s">
        <v>695</v>
      </c>
      <c r="C327" s="97" t="s">
        <v>694</v>
      </c>
      <c r="D327" s="267">
        <f>SUM(D328:D335)</f>
        <v>0</v>
      </c>
      <c r="E327" s="267">
        <f>SUM(E328:E335)</f>
        <v>0</v>
      </c>
      <c r="F327" s="180" t="str">
        <f t="shared" si="5"/>
        <v>-</v>
      </c>
    </row>
    <row r="328" spans="1:6" s="1" customFormat="1" ht="12.75" customHeight="1" x14ac:dyDescent="0.2">
      <c r="A328" s="179" t="s">
        <v>696</v>
      </c>
      <c r="B328" s="87" t="s">
        <v>697</v>
      </c>
      <c r="C328" s="97" t="s">
        <v>696</v>
      </c>
      <c r="D328" s="279">
        <v>0</v>
      </c>
      <c r="E328" s="279">
        <v>0</v>
      </c>
      <c r="F328" s="180" t="str">
        <f t="shared" si="5"/>
        <v>-</v>
      </c>
    </row>
    <row r="329" spans="1:6" s="1" customFormat="1" ht="12.75" customHeight="1" x14ac:dyDescent="0.2">
      <c r="A329" s="179" t="s">
        <v>698</v>
      </c>
      <c r="B329" s="87" t="s">
        <v>699</v>
      </c>
      <c r="C329" s="97" t="s">
        <v>698</v>
      </c>
      <c r="D329" s="279">
        <v>0</v>
      </c>
      <c r="E329" s="279">
        <v>0</v>
      </c>
      <c r="F329" s="180" t="str">
        <f t="shared" si="5"/>
        <v>-</v>
      </c>
    </row>
    <row r="330" spans="1:6" s="1" customFormat="1" ht="12.75" customHeight="1" x14ac:dyDescent="0.2">
      <c r="A330" s="179" t="s">
        <v>700</v>
      </c>
      <c r="B330" s="87" t="s">
        <v>701</v>
      </c>
      <c r="C330" s="97" t="s">
        <v>700</v>
      </c>
      <c r="D330" s="279">
        <v>0</v>
      </c>
      <c r="E330" s="279">
        <v>0</v>
      </c>
      <c r="F330" s="180" t="str">
        <f t="shared" si="5"/>
        <v>-</v>
      </c>
    </row>
    <row r="331" spans="1:6" s="1" customFormat="1" ht="12.75" customHeight="1" x14ac:dyDescent="0.2">
      <c r="A331" s="179" t="s">
        <v>702</v>
      </c>
      <c r="B331" s="87" t="s">
        <v>703</v>
      </c>
      <c r="C331" s="97" t="s">
        <v>702</v>
      </c>
      <c r="D331" s="279">
        <v>0</v>
      </c>
      <c r="E331" s="279">
        <v>0</v>
      </c>
      <c r="F331" s="180" t="str">
        <f t="shared" si="5"/>
        <v>-</v>
      </c>
    </row>
    <row r="332" spans="1:6" s="1" customFormat="1" ht="12.75" customHeight="1" x14ac:dyDescent="0.2">
      <c r="A332" s="35" t="s">
        <v>704</v>
      </c>
      <c r="B332" s="181" t="s">
        <v>705</v>
      </c>
      <c r="C332" s="182" t="s">
        <v>704</v>
      </c>
      <c r="D332" s="280">
        <v>0</v>
      </c>
      <c r="E332" s="280">
        <v>0</v>
      </c>
      <c r="F332" s="180" t="str">
        <f t="shared" si="5"/>
        <v>-</v>
      </c>
    </row>
    <row r="333" spans="1:6" s="1" customFormat="1" ht="12.75" customHeight="1" x14ac:dyDescent="0.2">
      <c r="A333" s="179" t="s">
        <v>706</v>
      </c>
      <c r="B333" s="87" t="s">
        <v>707</v>
      </c>
      <c r="C333" s="97" t="s">
        <v>706</v>
      </c>
      <c r="D333" s="279">
        <v>0</v>
      </c>
      <c r="E333" s="279">
        <v>0</v>
      </c>
      <c r="F333" s="180" t="str">
        <f t="shared" si="5"/>
        <v>-</v>
      </c>
    </row>
    <row r="334" spans="1:6" s="1" customFormat="1" ht="12.75" customHeight="1" x14ac:dyDescent="0.2">
      <c r="A334" s="179" t="s">
        <v>708</v>
      </c>
      <c r="B334" s="87" t="s">
        <v>709</v>
      </c>
      <c r="C334" s="97" t="s">
        <v>708</v>
      </c>
      <c r="D334" s="279">
        <v>0</v>
      </c>
      <c r="E334" s="279">
        <v>0</v>
      </c>
      <c r="F334" s="180" t="str">
        <f t="shared" si="5"/>
        <v>-</v>
      </c>
    </row>
    <row r="335" spans="1:6" s="1" customFormat="1" ht="12.75" customHeight="1" x14ac:dyDescent="0.2">
      <c r="A335" s="179" t="s">
        <v>710</v>
      </c>
      <c r="B335" s="87" t="s">
        <v>711</v>
      </c>
      <c r="C335" s="97" t="s">
        <v>710</v>
      </c>
      <c r="D335" s="279">
        <v>0</v>
      </c>
      <c r="E335" s="279">
        <v>0</v>
      </c>
      <c r="F335" s="180" t="str">
        <f t="shared" si="5"/>
        <v>-</v>
      </c>
    </row>
    <row r="336" spans="1:6" s="1" customFormat="1" ht="12.75" customHeight="1" x14ac:dyDescent="0.2">
      <c r="A336" s="179" t="s">
        <v>712</v>
      </c>
      <c r="B336" s="95" t="s">
        <v>713</v>
      </c>
      <c r="C336" s="97" t="s">
        <v>712</v>
      </c>
      <c r="D336" s="267">
        <f>SUM(D337:D340)</f>
        <v>0</v>
      </c>
      <c r="E336" s="267">
        <f>SUM(E337:E340)</f>
        <v>0</v>
      </c>
      <c r="F336" s="180" t="str">
        <f t="shared" si="5"/>
        <v>-</v>
      </c>
    </row>
    <row r="337" spans="1:6" s="1" customFormat="1" ht="12.75" customHeight="1" x14ac:dyDescent="0.2">
      <c r="A337" s="179" t="s">
        <v>714</v>
      </c>
      <c r="B337" s="87" t="s">
        <v>715</v>
      </c>
      <c r="C337" s="97" t="s">
        <v>714</v>
      </c>
      <c r="D337" s="279">
        <v>0</v>
      </c>
      <c r="E337" s="279">
        <v>0</v>
      </c>
      <c r="F337" s="180" t="str">
        <f t="shared" si="5"/>
        <v>-</v>
      </c>
    </row>
    <row r="338" spans="1:6" s="1" customFormat="1" ht="12.75" customHeight="1" x14ac:dyDescent="0.2">
      <c r="A338" s="179" t="s">
        <v>716</v>
      </c>
      <c r="B338" s="87" t="s">
        <v>717</v>
      </c>
      <c r="C338" s="97" t="s">
        <v>716</v>
      </c>
      <c r="D338" s="279">
        <v>0</v>
      </c>
      <c r="E338" s="279">
        <v>0</v>
      </c>
      <c r="F338" s="180" t="str">
        <f t="shared" si="5"/>
        <v>-</v>
      </c>
    </row>
    <row r="339" spans="1:6" s="1" customFormat="1" ht="12.75" customHeight="1" x14ac:dyDescent="0.2">
      <c r="A339" s="179" t="s">
        <v>718</v>
      </c>
      <c r="B339" s="87" t="s">
        <v>719</v>
      </c>
      <c r="C339" s="97" t="s">
        <v>718</v>
      </c>
      <c r="D339" s="279">
        <v>0</v>
      </c>
      <c r="E339" s="279">
        <v>0</v>
      </c>
      <c r="F339" s="180" t="str">
        <f t="shared" si="5"/>
        <v>-</v>
      </c>
    </row>
    <row r="340" spans="1:6" s="1" customFormat="1" ht="12.75" customHeight="1" x14ac:dyDescent="0.2">
      <c r="A340" s="179" t="s">
        <v>720</v>
      </c>
      <c r="B340" s="95" t="s">
        <v>721</v>
      </c>
      <c r="C340" s="97" t="s">
        <v>720</v>
      </c>
      <c r="D340" s="279">
        <v>0</v>
      </c>
      <c r="E340" s="279">
        <v>0</v>
      </c>
      <c r="F340" s="180" t="str">
        <f t="shared" ref="F340:F371" si="6">IF(D340&lt;&gt;0,IF(E340/D340&gt;=100,"&gt;&gt;100",E340/D340*100),"-")</f>
        <v>-</v>
      </c>
    </row>
    <row r="341" spans="1:6" s="1" customFormat="1" ht="24" customHeight="1" x14ac:dyDescent="0.2">
      <c r="A341" s="179" t="s">
        <v>722</v>
      </c>
      <c r="B341" s="95" t="s">
        <v>723</v>
      </c>
      <c r="C341" s="97" t="s">
        <v>722</v>
      </c>
      <c r="D341" s="267">
        <f>SUM(D342:D345)</f>
        <v>0</v>
      </c>
      <c r="E341" s="267">
        <f>SUM(E342:E345)</f>
        <v>0</v>
      </c>
      <c r="F341" s="180" t="str">
        <f t="shared" si="6"/>
        <v>-</v>
      </c>
    </row>
    <row r="342" spans="1:6" s="1" customFormat="1" ht="12.75" customHeight="1" x14ac:dyDescent="0.2">
      <c r="A342" s="179" t="s">
        <v>724</v>
      </c>
      <c r="B342" s="87" t="s">
        <v>725</v>
      </c>
      <c r="C342" s="97" t="s">
        <v>724</v>
      </c>
      <c r="D342" s="279">
        <v>0</v>
      </c>
      <c r="E342" s="279">
        <v>0</v>
      </c>
      <c r="F342" s="180" t="str">
        <f t="shared" si="6"/>
        <v>-</v>
      </c>
    </row>
    <row r="343" spans="1:6" s="1" customFormat="1" ht="12.75" customHeight="1" x14ac:dyDescent="0.2">
      <c r="A343" s="179" t="s">
        <v>726</v>
      </c>
      <c r="B343" s="87" t="s">
        <v>727</v>
      </c>
      <c r="C343" s="97" t="s">
        <v>726</v>
      </c>
      <c r="D343" s="279">
        <v>0</v>
      </c>
      <c r="E343" s="279">
        <v>0</v>
      </c>
      <c r="F343" s="180" t="str">
        <f t="shared" si="6"/>
        <v>-</v>
      </c>
    </row>
    <row r="344" spans="1:6" s="1" customFormat="1" ht="12.75" customHeight="1" x14ac:dyDescent="0.2">
      <c r="A344" s="179" t="s">
        <v>728</v>
      </c>
      <c r="B344" s="87" t="s">
        <v>729</v>
      </c>
      <c r="C344" s="97" t="s">
        <v>728</v>
      </c>
      <c r="D344" s="279">
        <v>0</v>
      </c>
      <c r="E344" s="279">
        <v>0</v>
      </c>
      <c r="F344" s="180" t="str">
        <f t="shared" si="6"/>
        <v>-</v>
      </c>
    </row>
    <row r="345" spans="1:6" s="1" customFormat="1" ht="12.75" customHeight="1" x14ac:dyDescent="0.2">
      <c r="A345" s="179" t="s">
        <v>730</v>
      </c>
      <c r="B345" s="87" t="s">
        <v>731</v>
      </c>
      <c r="C345" s="97" t="s">
        <v>730</v>
      </c>
      <c r="D345" s="279">
        <v>0</v>
      </c>
      <c r="E345" s="279">
        <v>0</v>
      </c>
      <c r="F345" s="180" t="str">
        <f t="shared" si="6"/>
        <v>-</v>
      </c>
    </row>
    <row r="346" spans="1:6" s="1" customFormat="1" ht="12.75" customHeight="1" x14ac:dyDescent="0.2">
      <c r="A346" s="179" t="s">
        <v>732</v>
      </c>
      <c r="B346" s="87" t="s">
        <v>733</v>
      </c>
      <c r="C346" s="97" t="s">
        <v>732</v>
      </c>
      <c r="D346" s="267">
        <f>SUM(D347:D348)</f>
        <v>0</v>
      </c>
      <c r="E346" s="267">
        <f>SUM(E347:E348)</f>
        <v>0</v>
      </c>
      <c r="F346" s="180" t="str">
        <f t="shared" si="6"/>
        <v>-</v>
      </c>
    </row>
    <row r="347" spans="1:6" s="1" customFormat="1" ht="12.75" customHeight="1" x14ac:dyDescent="0.2">
      <c r="A347" s="179" t="s">
        <v>734</v>
      </c>
      <c r="B347" s="87" t="s">
        <v>735</v>
      </c>
      <c r="C347" s="97" t="s">
        <v>734</v>
      </c>
      <c r="D347" s="279">
        <v>0</v>
      </c>
      <c r="E347" s="279">
        <v>0</v>
      </c>
      <c r="F347" s="180" t="str">
        <f t="shared" si="6"/>
        <v>-</v>
      </c>
    </row>
    <row r="348" spans="1:6" s="1" customFormat="1" ht="12.75" customHeight="1" x14ac:dyDescent="0.2">
      <c r="A348" s="179" t="s">
        <v>736</v>
      </c>
      <c r="B348" s="87" t="s">
        <v>737</v>
      </c>
      <c r="C348" s="97" t="s">
        <v>736</v>
      </c>
      <c r="D348" s="279">
        <v>0</v>
      </c>
      <c r="E348" s="279">
        <v>0</v>
      </c>
      <c r="F348" s="180" t="str">
        <f t="shared" si="6"/>
        <v>-</v>
      </c>
    </row>
    <row r="349" spans="1:6" s="1" customFormat="1" ht="12.75" customHeight="1" x14ac:dyDescent="0.2">
      <c r="A349" s="179" t="s">
        <v>738</v>
      </c>
      <c r="B349" s="87" t="s">
        <v>739</v>
      </c>
      <c r="C349" s="97" t="s">
        <v>738</v>
      </c>
      <c r="D349" s="267">
        <f>SUM(D350:D353)</f>
        <v>0</v>
      </c>
      <c r="E349" s="267">
        <f>SUM(E350:E353)</f>
        <v>0</v>
      </c>
      <c r="F349" s="180" t="str">
        <f t="shared" si="6"/>
        <v>-</v>
      </c>
    </row>
    <row r="350" spans="1:6" s="1" customFormat="1" ht="12.75" customHeight="1" x14ac:dyDescent="0.2">
      <c r="A350" s="179" t="s">
        <v>740</v>
      </c>
      <c r="B350" s="87" t="s">
        <v>741</v>
      </c>
      <c r="C350" s="97" t="s">
        <v>740</v>
      </c>
      <c r="D350" s="279">
        <v>0</v>
      </c>
      <c r="E350" s="279">
        <v>0</v>
      </c>
      <c r="F350" s="180" t="str">
        <f t="shared" si="6"/>
        <v>-</v>
      </c>
    </row>
    <row r="351" spans="1:6" s="1" customFormat="1" ht="12.75" customHeight="1" x14ac:dyDescent="0.2">
      <c r="A351" s="179" t="s">
        <v>742</v>
      </c>
      <c r="B351" s="87" t="s">
        <v>743</v>
      </c>
      <c r="C351" s="97" t="s">
        <v>742</v>
      </c>
      <c r="D351" s="279">
        <v>0</v>
      </c>
      <c r="E351" s="279">
        <v>0</v>
      </c>
      <c r="F351" s="180" t="str">
        <f t="shared" si="6"/>
        <v>-</v>
      </c>
    </row>
    <row r="352" spans="1:6" s="1" customFormat="1" ht="12.75" customHeight="1" x14ac:dyDescent="0.2">
      <c r="A352" s="179" t="s">
        <v>744</v>
      </c>
      <c r="B352" s="87" t="s">
        <v>745</v>
      </c>
      <c r="C352" s="97" t="s">
        <v>744</v>
      </c>
      <c r="D352" s="279">
        <v>0</v>
      </c>
      <c r="E352" s="279">
        <v>0</v>
      </c>
      <c r="F352" s="180" t="str">
        <f t="shared" si="6"/>
        <v>-</v>
      </c>
    </row>
    <row r="353" spans="1:6" s="1" customFormat="1" ht="12.75" customHeight="1" x14ac:dyDescent="0.2">
      <c r="A353" s="179" t="s">
        <v>746</v>
      </c>
      <c r="B353" s="87" t="s">
        <v>747</v>
      </c>
      <c r="C353" s="97" t="s">
        <v>746</v>
      </c>
      <c r="D353" s="279">
        <v>0</v>
      </c>
      <c r="E353" s="279">
        <v>0</v>
      </c>
      <c r="F353" s="180" t="str">
        <f t="shared" si="6"/>
        <v>-</v>
      </c>
    </row>
    <row r="354" spans="1:6" s="1" customFormat="1" ht="24" customHeight="1" x14ac:dyDescent="0.2">
      <c r="A354" s="179" t="s">
        <v>748</v>
      </c>
      <c r="B354" s="87" t="s">
        <v>749</v>
      </c>
      <c r="C354" s="97" t="s">
        <v>748</v>
      </c>
      <c r="D354" s="267">
        <f>D355</f>
        <v>0</v>
      </c>
      <c r="E354" s="267">
        <f>E355</f>
        <v>0</v>
      </c>
      <c r="F354" s="180" t="str">
        <f t="shared" si="6"/>
        <v>-</v>
      </c>
    </row>
    <row r="355" spans="1:6" s="1" customFormat="1" ht="24" customHeight="1" x14ac:dyDescent="0.2">
      <c r="A355" s="179" t="s">
        <v>750</v>
      </c>
      <c r="B355" s="87" t="s">
        <v>751</v>
      </c>
      <c r="C355" s="97" t="s">
        <v>750</v>
      </c>
      <c r="D355" s="267">
        <f>SUM(D356:D357)</f>
        <v>0</v>
      </c>
      <c r="E355" s="267">
        <f>SUM(E356:E357)</f>
        <v>0</v>
      </c>
      <c r="F355" s="180" t="str">
        <f t="shared" si="6"/>
        <v>-</v>
      </c>
    </row>
    <row r="356" spans="1:6" s="1" customFormat="1" ht="12.75" customHeight="1" x14ac:dyDescent="0.2">
      <c r="A356" s="179" t="s">
        <v>752</v>
      </c>
      <c r="B356" s="87" t="s">
        <v>753</v>
      </c>
      <c r="C356" s="97" t="s">
        <v>752</v>
      </c>
      <c r="D356" s="279">
        <v>0</v>
      </c>
      <c r="E356" s="279">
        <v>0</v>
      </c>
      <c r="F356" s="180" t="str">
        <f t="shared" si="6"/>
        <v>-</v>
      </c>
    </row>
    <row r="357" spans="1:6" s="1" customFormat="1" ht="12.75" customHeight="1" x14ac:dyDescent="0.2">
      <c r="A357" s="179" t="s">
        <v>754</v>
      </c>
      <c r="B357" s="87" t="s">
        <v>755</v>
      </c>
      <c r="C357" s="97" t="s">
        <v>754</v>
      </c>
      <c r="D357" s="279">
        <v>0</v>
      </c>
      <c r="E357" s="279">
        <v>0</v>
      </c>
      <c r="F357" s="180" t="str">
        <f t="shared" si="6"/>
        <v>-</v>
      </c>
    </row>
    <row r="358" spans="1:6" s="1" customFormat="1" ht="12.75" customHeight="1" x14ac:dyDescent="0.2">
      <c r="A358" s="179" t="s">
        <v>756</v>
      </c>
      <c r="B358" s="87" t="s">
        <v>757</v>
      </c>
      <c r="C358" s="97" t="s">
        <v>756</v>
      </c>
      <c r="D358" s="267">
        <f>D359</f>
        <v>0</v>
      </c>
      <c r="E358" s="267">
        <f>E359</f>
        <v>0</v>
      </c>
      <c r="F358" s="180" t="str">
        <f t="shared" si="6"/>
        <v>-</v>
      </c>
    </row>
    <row r="359" spans="1:6" s="1" customFormat="1" ht="12.75" customHeight="1" x14ac:dyDescent="0.2">
      <c r="A359" s="179" t="s">
        <v>758</v>
      </c>
      <c r="B359" s="87" t="s">
        <v>759</v>
      </c>
      <c r="C359" s="97" t="s">
        <v>758</v>
      </c>
      <c r="D359" s="279">
        <v>0</v>
      </c>
      <c r="E359" s="279">
        <v>0</v>
      </c>
      <c r="F359" s="180" t="str">
        <f t="shared" si="6"/>
        <v>-</v>
      </c>
    </row>
    <row r="360" spans="1:6" s="1" customFormat="1" ht="12.75" customHeight="1" x14ac:dyDescent="0.2">
      <c r="A360" s="179" t="s">
        <v>760</v>
      </c>
      <c r="B360" s="87" t="s">
        <v>761</v>
      </c>
      <c r="C360" s="97" t="s">
        <v>760</v>
      </c>
      <c r="D360" s="267">
        <f>D361+D373+D406+D410+D412</f>
        <v>80613.33</v>
      </c>
      <c r="E360" s="267">
        <f>E361+E373+E406+E410+E412</f>
        <v>22715.9</v>
      </c>
      <c r="F360" s="180">
        <f t="shared" si="6"/>
        <v>28.178838412952302</v>
      </c>
    </row>
    <row r="361" spans="1:6" s="1" customFormat="1" ht="12.75" customHeight="1" x14ac:dyDescent="0.2">
      <c r="A361" s="179" t="s">
        <v>762</v>
      </c>
      <c r="B361" s="87" t="s">
        <v>763</v>
      </c>
      <c r="C361" s="97" t="s">
        <v>762</v>
      </c>
      <c r="D361" s="267">
        <f>D362+D366</f>
        <v>0</v>
      </c>
      <c r="E361" s="267">
        <f>E362+E366</f>
        <v>0</v>
      </c>
      <c r="F361" s="180" t="str">
        <f t="shared" si="6"/>
        <v>-</v>
      </c>
    </row>
    <row r="362" spans="1:6" s="1" customFormat="1" ht="12.75" customHeight="1" x14ac:dyDescent="0.2">
      <c r="A362" s="179" t="s">
        <v>764</v>
      </c>
      <c r="B362" s="87" t="s">
        <v>765</v>
      </c>
      <c r="C362" s="97" t="s">
        <v>764</v>
      </c>
      <c r="D362" s="267">
        <f>SUM(D363:D365)</f>
        <v>0</v>
      </c>
      <c r="E362" s="267">
        <f>SUM(E363:E365)</f>
        <v>0</v>
      </c>
      <c r="F362" s="180" t="str">
        <f t="shared" si="6"/>
        <v>-</v>
      </c>
    </row>
    <row r="363" spans="1:6" s="1" customFormat="1" ht="12.75" customHeight="1" x14ac:dyDescent="0.2">
      <c r="A363" s="179" t="s">
        <v>766</v>
      </c>
      <c r="B363" s="87" t="s">
        <v>663</v>
      </c>
      <c r="C363" s="97" t="s">
        <v>766</v>
      </c>
      <c r="D363" s="279">
        <v>0</v>
      </c>
      <c r="E363" s="279">
        <v>0</v>
      </c>
      <c r="F363" s="180" t="str">
        <f t="shared" si="6"/>
        <v>-</v>
      </c>
    </row>
    <row r="364" spans="1:6" s="1" customFormat="1" ht="12.75" customHeight="1" x14ac:dyDescent="0.2">
      <c r="A364" s="179" t="s">
        <v>767</v>
      </c>
      <c r="B364" s="87" t="s">
        <v>665</v>
      </c>
      <c r="C364" s="97" t="s">
        <v>767</v>
      </c>
      <c r="D364" s="279">
        <v>0</v>
      </c>
      <c r="E364" s="279">
        <v>0</v>
      </c>
      <c r="F364" s="180" t="str">
        <f t="shared" si="6"/>
        <v>-</v>
      </c>
    </row>
    <row r="365" spans="1:6" s="1" customFormat="1" ht="12.75" customHeight="1" x14ac:dyDescent="0.2">
      <c r="A365" s="179" t="s">
        <v>768</v>
      </c>
      <c r="B365" s="87" t="s">
        <v>769</v>
      </c>
      <c r="C365" s="97" t="s">
        <v>768</v>
      </c>
      <c r="D365" s="279">
        <v>0</v>
      </c>
      <c r="E365" s="279">
        <v>0</v>
      </c>
      <c r="F365" s="180" t="str">
        <f t="shared" si="6"/>
        <v>-</v>
      </c>
    </row>
    <row r="366" spans="1:6" s="1" customFormat="1" ht="12.75" customHeight="1" x14ac:dyDescent="0.2">
      <c r="A366" s="179" t="s">
        <v>770</v>
      </c>
      <c r="B366" s="87" t="s">
        <v>771</v>
      </c>
      <c r="C366" s="97" t="s">
        <v>770</v>
      </c>
      <c r="D366" s="267">
        <f>SUM(D367:D372)</f>
        <v>0</v>
      </c>
      <c r="E366" s="267">
        <f>SUM(E367:E372)</f>
        <v>0</v>
      </c>
      <c r="F366" s="180" t="str">
        <f t="shared" si="6"/>
        <v>-</v>
      </c>
    </row>
    <row r="367" spans="1:6" s="1" customFormat="1" ht="12.75" customHeight="1" x14ac:dyDescent="0.2">
      <c r="A367" s="179" t="s">
        <v>772</v>
      </c>
      <c r="B367" s="87" t="s">
        <v>671</v>
      </c>
      <c r="C367" s="97" t="s">
        <v>772</v>
      </c>
      <c r="D367" s="279">
        <v>0</v>
      </c>
      <c r="E367" s="279">
        <v>0</v>
      </c>
      <c r="F367" s="180" t="str">
        <f t="shared" si="6"/>
        <v>-</v>
      </c>
    </row>
    <row r="368" spans="1:6" s="1" customFormat="1" ht="12.75" customHeight="1" x14ac:dyDescent="0.2">
      <c r="A368" s="179" t="s">
        <v>773</v>
      </c>
      <c r="B368" s="87" t="s">
        <v>673</v>
      </c>
      <c r="C368" s="97" t="s">
        <v>773</v>
      </c>
      <c r="D368" s="279">
        <v>0</v>
      </c>
      <c r="E368" s="279">
        <v>0</v>
      </c>
      <c r="F368" s="180" t="str">
        <f t="shared" si="6"/>
        <v>-</v>
      </c>
    </row>
    <row r="369" spans="1:6" s="1" customFormat="1" ht="12.75" customHeight="1" x14ac:dyDescent="0.2">
      <c r="A369" s="179" t="s">
        <v>774</v>
      </c>
      <c r="B369" s="87" t="s">
        <v>675</v>
      </c>
      <c r="C369" s="97" t="s">
        <v>774</v>
      </c>
      <c r="D369" s="279">
        <v>0</v>
      </c>
      <c r="E369" s="279">
        <v>0</v>
      </c>
      <c r="F369" s="180" t="str">
        <f t="shared" si="6"/>
        <v>-</v>
      </c>
    </row>
    <row r="370" spans="1:6" s="1" customFormat="1" ht="12.75" customHeight="1" x14ac:dyDescent="0.2">
      <c r="A370" s="179" t="s">
        <v>775</v>
      </c>
      <c r="B370" s="87" t="s">
        <v>677</v>
      </c>
      <c r="C370" s="97" t="s">
        <v>775</v>
      </c>
      <c r="D370" s="279">
        <v>0</v>
      </c>
      <c r="E370" s="279">
        <v>0</v>
      </c>
      <c r="F370" s="180" t="str">
        <f t="shared" si="6"/>
        <v>-</v>
      </c>
    </row>
    <row r="371" spans="1:6" s="1" customFormat="1" ht="12.75" customHeight="1" x14ac:dyDescent="0.2">
      <c r="A371" s="179" t="s">
        <v>776</v>
      </c>
      <c r="B371" s="87" t="s">
        <v>679</v>
      </c>
      <c r="C371" s="97" t="s">
        <v>776</v>
      </c>
      <c r="D371" s="279">
        <v>0</v>
      </c>
      <c r="E371" s="279">
        <v>0</v>
      </c>
      <c r="F371" s="180" t="str">
        <f t="shared" si="6"/>
        <v>-</v>
      </c>
    </row>
    <row r="372" spans="1:6" s="1" customFormat="1" ht="12.75" customHeight="1" x14ac:dyDescent="0.2">
      <c r="A372" s="179" t="s">
        <v>777</v>
      </c>
      <c r="B372" s="87" t="s">
        <v>681</v>
      </c>
      <c r="C372" s="97" t="s">
        <v>777</v>
      </c>
      <c r="D372" s="279">
        <v>0</v>
      </c>
      <c r="E372" s="279">
        <v>0</v>
      </c>
      <c r="F372" s="180" t="str">
        <f t="shared" ref="F372:F403" si="7">IF(D372&lt;&gt;0,IF(E372/D372&gt;=100,"&gt;&gt;100",E372/D372*100),"-")</f>
        <v>-</v>
      </c>
    </row>
    <row r="373" spans="1:6" s="1" customFormat="1" ht="24" customHeight="1" x14ac:dyDescent="0.2">
      <c r="A373" s="179" t="s">
        <v>778</v>
      </c>
      <c r="B373" s="95" t="s">
        <v>779</v>
      </c>
      <c r="C373" s="97" t="s">
        <v>778</v>
      </c>
      <c r="D373" s="267">
        <f>D374+D379+D388+D393+D398+D401</f>
        <v>80613.33</v>
      </c>
      <c r="E373" s="267">
        <f>E374+E379+E388+E393+E398+E401</f>
        <v>17719.8</v>
      </c>
      <c r="F373" s="180">
        <f t="shared" si="7"/>
        <v>21.981228166607185</v>
      </c>
    </row>
    <row r="374" spans="1:6" s="1" customFormat="1" ht="12.75" customHeight="1" x14ac:dyDescent="0.2">
      <c r="A374" s="179" t="s">
        <v>780</v>
      </c>
      <c r="B374" s="87" t="s">
        <v>781</v>
      </c>
      <c r="C374" s="97" t="s">
        <v>780</v>
      </c>
      <c r="D374" s="267">
        <f>SUM(D375:D378)</f>
        <v>0</v>
      </c>
      <c r="E374" s="267">
        <f>SUM(E375:E378)</f>
        <v>0</v>
      </c>
      <c r="F374" s="180" t="str">
        <f t="shared" si="7"/>
        <v>-</v>
      </c>
    </row>
    <row r="375" spans="1:6" s="1" customFormat="1" ht="12.75" customHeight="1" x14ac:dyDescent="0.2">
      <c r="A375" s="179" t="s">
        <v>782</v>
      </c>
      <c r="B375" s="87" t="s">
        <v>687</v>
      </c>
      <c r="C375" s="97" t="s">
        <v>782</v>
      </c>
      <c r="D375" s="279">
        <v>0</v>
      </c>
      <c r="E375" s="279">
        <v>0</v>
      </c>
      <c r="F375" s="180" t="str">
        <f t="shared" si="7"/>
        <v>-</v>
      </c>
    </row>
    <row r="376" spans="1:6" s="1" customFormat="1" ht="12.75" customHeight="1" x14ac:dyDescent="0.2">
      <c r="A376" s="179" t="s">
        <v>783</v>
      </c>
      <c r="B376" s="87" t="s">
        <v>689</v>
      </c>
      <c r="C376" s="97" t="s">
        <v>783</v>
      </c>
      <c r="D376" s="279">
        <v>0</v>
      </c>
      <c r="E376" s="279">
        <v>0</v>
      </c>
      <c r="F376" s="180" t="str">
        <f t="shared" si="7"/>
        <v>-</v>
      </c>
    </row>
    <row r="377" spans="1:6" s="1" customFormat="1" ht="12.75" customHeight="1" x14ac:dyDescent="0.2">
      <c r="A377" s="179" t="s">
        <v>784</v>
      </c>
      <c r="B377" s="87" t="s">
        <v>691</v>
      </c>
      <c r="C377" s="97" t="s">
        <v>784</v>
      </c>
      <c r="D377" s="279">
        <v>0</v>
      </c>
      <c r="E377" s="279">
        <v>0</v>
      </c>
      <c r="F377" s="180" t="str">
        <f t="shared" si="7"/>
        <v>-</v>
      </c>
    </row>
    <row r="378" spans="1:6" s="1" customFormat="1" ht="12.75" customHeight="1" x14ac:dyDescent="0.2">
      <c r="A378" s="179" t="s">
        <v>785</v>
      </c>
      <c r="B378" s="87" t="s">
        <v>693</v>
      </c>
      <c r="C378" s="97" t="s">
        <v>785</v>
      </c>
      <c r="D378" s="279">
        <v>0</v>
      </c>
      <c r="E378" s="279">
        <v>0</v>
      </c>
      <c r="F378" s="180" t="str">
        <f t="shared" si="7"/>
        <v>-</v>
      </c>
    </row>
    <row r="379" spans="1:6" s="1" customFormat="1" ht="12.75" customHeight="1" x14ac:dyDescent="0.2">
      <c r="A379" s="179" t="s">
        <v>786</v>
      </c>
      <c r="B379" s="87" t="s">
        <v>787</v>
      </c>
      <c r="C379" s="97" t="s">
        <v>786</v>
      </c>
      <c r="D379" s="267">
        <f>SUM(D380:D387)</f>
        <v>23804.57</v>
      </c>
      <c r="E379" s="267">
        <f>SUM(E380:E387)</f>
        <v>17719.8</v>
      </c>
      <c r="F379" s="180">
        <f t="shared" si="7"/>
        <v>74.438647705041504</v>
      </c>
    </row>
    <row r="380" spans="1:6" s="1" customFormat="1" ht="12.75" customHeight="1" x14ac:dyDescent="0.2">
      <c r="A380" s="179" t="s">
        <v>788</v>
      </c>
      <c r="B380" s="87" t="s">
        <v>697</v>
      </c>
      <c r="C380" s="97" t="s">
        <v>788</v>
      </c>
      <c r="D380" s="279">
        <v>189.99</v>
      </c>
      <c r="E380" s="279">
        <v>1349.39</v>
      </c>
      <c r="F380" s="180">
        <f t="shared" si="7"/>
        <v>710.24264434970257</v>
      </c>
    </row>
    <row r="381" spans="1:6" s="1" customFormat="1" ht="12.75" customHeight="1" x14ac:dyDescent="0.2">
      <c r="A381" s="179" t="s">
        <v>789</v>
      </c>
      <c r="B381" s="87" t="s">
        <v>790</v>
      </c>
      <c r="C381" s="97" t="s">
        <v>789</v>
      </c>
      <c r="D381" s="279">
        <v>3772.31</v>
      </c>
      <c r="E381" s="279">
        <v>1449.64</v>
      </c>
      <c r="F381" s="180">
        <f t="shared" si="7"/>
        <v>38.428443049484272</v>
      </c>
    </row>
    <row r="382" spans="1:6" s="1" customFormat="1" ht="12.75" customHeight="1" x14ac:dyDescent="0.2">
      <c r="A382" s="179" t="s">
        <v>791</v>
      </c>
      <c r="B382" s="87" t="s">
        <v>701</v>
      </c>
      <c r="C382" s="97" t="s">
        <v>791</v>
      </c>
      <c r="D382" s="279">
        <v>19842.27</v>
      </c>
      <c r="E382" s="279">
        <v>14920.77</v>
      </c>
      <c r="F382" s="180">
        <f t="shared" si="7"/>
        <v>75.196890275155013</v>
      </c>
    </row>
    <row r="383" spans="1:6" s="1" customFormat="1" ht="12.75" customHeight="1" x14ac:dyDescent="0.2">
      <c r="A383" s="179" t="s">
        <v>792</v>
      </c>
      <c r="B383" s="87" t="s">
        <v>703</v>
      </c>
      <c r="C383" s="97" t="s">
        <v>792</v>
      </c>
      <c r="D383" s="279">
        <v>0</v>
      </c>
      <c r="E383" s="279">
        <v>0</v>
      </c>
      <c r="F383" s="180" t="str">
        <f t="shared" si="7"/>
        <v>-</v>
      </c>
    </row>
    <row r="384" spans="1:6" s="1" customFormat="1" ht="12.75" customHeight="1" x14ac:dyDescent="0.2">
      <c r="A384" s="35" t="s">
        <v>793</v>
      </c>
      <c r="B384" s="181" t="s">
        <v>705</v>
      </c>
      <c r="C384" s="182" t="s">
        <v>793</v>
      </c>
      <c r="D384" s="280">
        <v>0</v>
      </c>
      <c r="E384" s="280">
        <v>0</v>
      </c>
      <c r="F384" s="183" t="str">
        <f t="shared" si="7"/>
        <v>-</v>
      </c>
    </row>
    <row r="385" spans="1:6" s="1" customFormat="1" ht="12.75" customHeight="1" x14ac:dyDescent="0.2">
      <c r="A385" s="179" t="s">
        <v>794</v>
      </c>
      <c r="B385" s="87" t="s">
        <v>707</v>
      </c>
      <c r="C385" s="97" t="s">
        <v>794</v>
      </c>
      <c r="D385" s="279">
        <v>0</v>
      </c>
      <c r="E385" s="279">
        <v>0</v>
      </c>
      <c r="F385" s="180" t="str">
        <f t="shared" si="7"/>
        <v>-</v>
      </c>
    </row>
    <row r="386" spans="1:6" s="1" customFormat="1" ht="12.75" customHeight="1" x14ac:dyDescent="0.2">
      <c r="A386" s="179" t="s">
        <v>795</v>
      </c>
      <c r="B386" s="95" t="s">
        <v>709</v>
      </c>
      <c r="C386" s="97" t="s">
        <v>795</v>
      </c>
      <c r="D386" s="279">
        <v>0</v>
      </c>
      <c r="E386" s="279">
        <v>0</v>
      </c>
      <c r="F386" s="180" t="str">
        <f t="shared" si="7"/>
        <v>-</v>
      </c>
    </row>
    <row r="387" spans="1:6" s="1" customFormat="1" ht="12.75" customHeight="1" x14ac:dyDescent="0.2">
      <c r="A387" s="179" t="s">
        <v>796</v>
      </c>
      <c r="B387" s="95" t="s">
        <v>711</v>
      </c>
      <c r="C387" s="97" t="s">
        <v>796</v>
      </c>
      <c r="D387" s="279">
        <v>0</v>
      </c>
      <c r="E387" s="279">
        <v>0</v>
      </c>
      <c r="F387" s="180" t="str">
        <f t="shared" si="7"/>
        <v>-</v>
      </c>
    </row>
    <row r="388" spans="1:6" s="1" customFormat="1" ht="12.75" customHeight="1" x14ac:dyDescent="0.2">
      <c r="A388" s="179" t="s">
        <v>797</v>
      </c>
      <c r="B388" s="87" t="s">
        <v>798</v>
      </c>
      <c r="C388" s="97" t="s">
        <v>797</v>
      </c>
      <c r="D388" s="267">
        <f>SUM(D389:D392)</f>
        <v>55808.76</v>
      </c>
      <c r="E388" s="267">
        <f>SUM(E389:E392)</f>
        <v>0</v>
      </c>
      <c r="F388" s="180">
        <f t="shared" si="7"/>
        <v>0</v>
      </c>
    </row>
    <row r="389" spans="1:6" s="1" customFormat="1" ht="12.75" customHeight="1" x14ac:dyDescent="0.2">
      <c r="A389" s="179" t="s">
        <v>799</v>
      </c>
      <c r="B389" s="87" t="s">
        <v>715</v>
      </c>
      <c r="C389" s="97" t="s">
        <v>799</v>
      </c>
      <c r="D389" s="279">
        <v>55808.76</v>
      </c>
      <c r="E389" s="279">
        <v>0</v>
      </c>
      <c r="F389" s="180">
        <f t="shared" si="7"/>
        <v>0</v>
      </c>
    </row>
    <row r="390" spans="1:6" s="1" customFormat="1" ht="12.75" customHeight="1" x14ac:dyDescent="0.2">
      <c r="A390" s="179" t="s">
        <v>800</v>
      </c>
      <c r="B390" s="87" t="s">
        <v>717</v>
      </c>
      <c r="C390" s="97" t="s">
        <v>800</v>
      </c>
      <c r="D390" s="279">
        <v>0</v>
      </c>
      <c r="E390" s="279">
        <v>0</v>
      </c>
      <c r="F390" s="180" t="str">
        <f t="shared" si="7"/>
        <v>-</v>
      </c>
    </row>
    <row r="391" spans="1:6" s="1" customFormat="1" ht="12.75" customHeight="1" x14ac:dyDescent="0.2">
      <c r="A391" s="179" t="s">
        <v>801</v>
      </c>
      <c r="B391" s="87" t="s">
        <v>719</v>
      </c>
      <c r="C391" s="97" t="s">
        <v>801</v>
      </c>
      <c r="D391" s="279">
        <v>0</v>
      </c>
      <c r="E391" s="279">
        <v>0</v>
      </c>
      <c r="F391" s="180" t="str">
        <f t="shared" si="7"/>
        <v>-</v>
      </c>
    </row>
    <row r="392" spans="1:6" s="1" customFormat="1" ht="12.75" customHeight="1" x14ac:dyDescent="0.2">
      <c r="A392" s="179" t="s">
        <v>802</v>
      </c>
      <c r="B392" s="95" t="s">
        <v>721</v>
      </c>
      <c r="C392" s="97" t="s">
        <v>802</v>
      </c>
      <c r="D392" s="279">
        <v>0</v>
      </c>
      <c r="E392" s="279">
        <v>0</v>
      </c>
      <c r="F392" s="180" t="str">
        <f t="shared" si="7"/>
        <v>-</v>
      </c>
    </row>
    <row r="393" spans="1:6" s="1" customFormat="1" ht="12.75" customHeight="1" x14ac:dyDescent="0.2">
      <c r="A393" s="179" t="s">
        <v>803</v>
      </c>
      <c r="B393" s="87" t="s">
        <v>804</v>
      </c>
      <c r="C393" s="97" t="s">
        <v>803</v>
      </c>
      <c r="D393" s="267">
        <f>SUM(D394:D397)</f>
        <v>0</v>
      </c>
      <c r="E393" s="267">
        <f>SUM(E394:E397)</f>
        <v>0</v>
      </c>
      <c r="F393" s="180" t="str">
        <f t="shared" si="7"/>
        <v>-</v>
      </c>
    </row>
    <row r="394" spans="1:6" s="1" customFormat="1" ht="12.75" customHeight="1" x14ac:dyDescent="0.2">
      <c r="A394" s="179" t="s">
        <v>805</v>
      </c>
      <c r="B394" s="87" t="s">
        <v>806</v>
      </c>
      <c r="C394" s="97" t="s">
        <v>805</v>
      </c>
      <c r="D394" s="279">
        <v>0</v>
      </c>
      <c r="E394" s="279">
        <v>0</v>
      </c>
      <c r="F394" s="180" t="str">
        <f t="shared" si="7"/>
        <v>-</v>
      </c>
    </row>
    <row r="395" spans="1:6" s="1" customFormat="1" ht="12.75" customHeight="1" x14ac:dyDescent="0.2">
      <c r="A395" s="179" t="s">
        <v>807</v>
      </c>
      <c r="B395" s="87" t="s">
        <v>727</v>
      </c>
      <c r="C395" s="97" t="s">
        <v>807</v>
      </c>
      <c r="D395" s="279">
        <v>0</v>
      </c>
      <c r="E395" s="279">
        <v>0</v>
      </c>
      <c r="F395" s="180" t="str">
        <f t="shared" si="7"/>
        <v>-</v>
      </c>
    </row>
    <row r="396" spans="1:6" s="1" customFormat="1" ht="12.75" customHeight="1" x14ac:dyDescent="0.2">
      <c r="A396" s="179" t="s">
        <v>808</v>
      </c>
      <c r="B396" s="87" t="s">
        <v>729</v>
      </c>
      <c r="C396" s="97" t="s">
        <v>808</v>
      </c>
      <c r="D396" s="279">
        <v>0</v>
      </c>
      <c r="E396" s="279">
        <v>0</v>
      </c>
      <c r="F396" s="180" t="str">
        <f t="shared" si="7"/>
        <v>-</v>
      </c>
    </row>
    <row r="397" spans="1:6" s="1" customFormat="1" ht="12.75" customHeight="1" x14ac:dyDescent="0.2">
      <c r="A397" s="179" t="s">
        <v>809</v>
      </c>
      <c r="B397" s="87" t="s">
        <v>731</v>
      </c>
      <c r="C397" s="97" t="s">
        <v>809</v>
      </c>
      <c r="D397" s="279">
        <v>0</v>
      </c>
      <c r="E397" s="279">
        <v>0</v>
      </c>
      <c r="F397" s="180" t="str">
        <f t="shared" si="7"/>
        <v>-</v>
      </c>
    </row>
    <row r="398" spans="1:6" s="1" customFormat="1" ht="12.75" customHeight="1" x14ac:dyDescent="0.2">
      <c r="A398" s="179" t="s">
        <v>810</v>
      </c>
      <c r="B398" s="87" t="s">
        <v>811</v>
      </c>
      <c r="C398" s="97" t="s">
        <v>810</v>
      </c>
      <c r="D398" s="267">
        <f>SUM(D399:D400)</f>
        <v>0</v>
      </c>
      <c r="E398" s="267">
        <f>SUM(E399:E400)</f>
        <v>0</v>
      </c>
      <c r="F398" s="180" t="str">
        <f t="shared" si="7"/>
        <v>-</v>
      </c>
    </row>
    <row r="399" spans="1:6" s="1" customFormat="1" ht="12.75" customHeight="1" x14ac:dyDescent="0.2">
      <c r="A399" s="179" t="s">
        <v>812</v>
      </c>
      <c r="B399" s="87" t="s">
        <v>813</v>
      </c>
      <c r="C399" s="97" t="s">
        <v>812</v>
      </c>
      <c r="D399" s="279">
        <v>0</v>
      </c>
      <c r="E399" s="279">
        <v>0</v>
      </c>
      <c r="F399" s="180" t="str">
        <f t="shared" si="7"/>
        <v>-</v>
      </c>
    </row>
    <row r="400" spans="1:6" s="1" customFormat="1" ht="12.75" customHeight="1" x14ac:dyDescent="0.2">
      <c r="A400" s="179" t="s">
        <v>814</v>
      </c>
      <c r="B400" s="87" t="s">
        <v>737</v>
      </c>
      <c r="C400" s="97" t="s">
        <v>814</v>
      </c>
      <c r="D400" s="279">
        <v>0</v>
      </c>
      <c r="E400" s="279">
        <v>0</v>
      </c>
      <c r="F400" s="180" t="str">
        <f t="shared" si="7"/>
        <v>-</v>
      </c>
    </row>
    <row r="401" spans="1:6" s="1" customFormat="1" ht="12.75" customHeight="1" x14ac:dyDescent="0.2">
      <c r="A401" s="179" t="s">
        <v>815</v>
      </c>
      <c r="B401" s="87" t="s">
        <v>816</v>
      </c>
      <c r="C401" s="97" t="s">
        <v>815</v>
      </c>
      <c r="D401" s="267">
        <f>SUM(D402:D405)</f>
        <v>1000</v>
      </c>
      <c r="E401" s="267">
        <f>SUM(E402:E405)</f>
        <v>0</v>
      </c>
      <c r="F401" s="180">
        <f t="shared" si="7"/>
        <v>0</v>
      </c>
    </row>
    <row r="402" spans="1:6" s="1" customFormat="1" ht="12.75" customHeight="1" x14ac:dyDescent="0.2">
      <c r="A402" s="179" t="s">
        <v>817</v>
      </c>
      <c r="B402" s="87" t="s">
        <v>741</v>
      </c>
      <c r="C402" s="97" t="s">
        <v>817</v>
      </c>
      <c r="D402" s="279">
        <v>0</v>
      </c>
      <c r="E402" s="279">
        <v>0</v>
      </c>
      <c r="F402" s="180" t="str">
        <f t="shared" si="7"/>
        <v>-</v>
      </c>
    </row>
    <row r="403" spans="1:6" s="1" customFormat="1" ht="12.75" customHeight="1" x14ac:dyDescent="0.2">
      <c r="A403" s="179" t="s">
        <v>818</v>
      </c>
      <c r="B403" s="87" t="s">
        <v>743</v>
      </c>
      <c r="C403" s="97" t="s">
        <v>818</v>
      </c>
      <c r="D403" s="279">
        <v>1000</v>
      </c>
      <c r="E403" s="279">
        <v>0</v>
      </c>
      <c r="F403" s="180">
        <f t="shared" si="7"/>
        <v>0</v>
      </c>
    </row>
    <row r="404" spans="1:6" s="1" customFormat="1" ht="12.75" customHeight="1" x14ac:dyDescent="0.2">
      <c r="A404" s="179" t="s">
        <v>819</v>
      </c>
      <c r="B404" s="87" t="s">
        <v>745</v>
      </c>
      <c r="C404" s="97" t="s">
        <v>819</v>
      </c>
      <c r="D404" s="279">
        <v>0</v>
      </c>
      <c r="E404" s="279">
        <v>0</v>
      </c>
      <c r="F404" s="180" t="str">
        <f t="shared" ref="F404:F428" si="8">IF(D404&lt;&gt;0,IF(E404/D404&gt;=100,"&gt;&gt;100",E404/D404*100),"-")</f>
        <v>-</v>
      </c>
    </row>
    <row r="405" spans="1:6" s="1" customFormat="1" ht="12.75" customHeight="1" x14ac:dyDescent="0.2">
      <c r="A405" s="179" t="s">
        <v>820</v>
      </c>
      <c r="B405" s="87" t="s">
        <v>747</v>
      </c>
      <c r="C405" s="97" t="s">
        <v>820</v>
      </c>
      <c r="D405" s="279">
        <v>0</v>
      </c>
      <c r="E405" s="279">
        <v>0</v>
      </c>
      <c r="F405" s="180" t="str">
        <f t="shared" si="8"/>
        <v>-</v>
      </c>
    </row>
    <row r="406" spans="1:6" s="1" customFormat="1" ht="24" customHeight="1" x14ac:dyDescent="0.2">
      <c r="A406" s="179" t="s">
        <v>821</v>
      </c>
      <c r="B406" s="87" t="s">
        <v>822</v>
      </c>
      <c r="C406" s="97" t="s">
        <v>821</v>
      </c>
      <c r="D406" s="267">
        <f>D407</f>
        <v>0</v>
      </c>
      <c r="E406" s="267">
        <f>E407</f>
        <v>0</v>
      </c>
      <c r="F406" s="180" t="str">
        <f t="shared" si="8"/>
        <v>-</v>
      </c>
    </row>
    <row r="407" spans="1:6" s="1" customFormat="1" ht="12.75" customHeight="1" x14ac:dyDescent="0.2">
      <c r="A407" s="179" t="s">
        <v>823</v>
      </c>
      <c r="B407" s="87" t="s">
        <v>824</v>
      </c>
      <c r="C407" s="97" t="s">
        <v>823</v>
      </c>
      <c r="D407" s="267">
        <f>SUM(D408:D409)</f>
        <v>0</v>
      </c>
      <c r="E407" s="267">
        <f>SUM(E408:E409)</f>
        <v>0</v>
      </c>
      <c r="F407" s="180" t="str">
        <f t="shared" si="8"/>
        <v>-</v>
      </c>
    </row>
    <row r="408" spans="1:6" s="1" customFormat="1" ht="12.75" customHeight="1" x14ac:dyDescent="0.2">
      <c r="A408" s="179" t="s">
        <v>825</v>
      </c>
      <c r="B408" s="87" t="s">
        <v>753</v>
      </c>
      <c r="C408" s="97" t="s">
        <v>825</v>
      </c>
      <c r="D408" s="279">
        <v>0</v>
      </c>
      <c r="E408" s="279">
        <v>0</v>
      </c>
      <c r="F408" s="180" t="str">
        <f t="shared" si="8"/>
        <v>-</v>
      </c>
    </row>
    <row r="409" spans="1:6" s="1" customFormat="1" ht="12.75" customHeight="1" x14ac:dyDescent="0.2">
      <c r="A409" s="179" t="s">
        <v>826</v>
      </c>
      <c r="B409" s="87" t="s">
        <v>755</v>
      </c>
      <c r="C409" s="97" t="s">
        <v>826</v>
      </c>
      <c r="D409" s="279">
        <v>0</v>
      </c>
      <c r="E409" s="279">
        <v>0</v>
      </c>
      <c r="F409" s="180" t="str">
        <f t="shared" si="8"/>
        <v>-</v>
      </c>
    </row>
    <row r="410" spans="1:6" s="1" customFormat="1" ht="12.75" customHeight="1" x14ac:dyDescent="0.2">
      <c r="A410" s="179" t="s">
        <v>827</v>
      </c>
      <c r="B410" s="87" t="s">
        <v>828</v>
      </c>
      <c r="C410" s="97" t="s">
        <v>827</v>
      </c>
      <c r="D410" s="267">
        <f>D411</f>
        <v>0</v>
      </c>
      <c r="E410" s="267">
        <f>E411</f>
        <v>0</v>
      </c>
      <c r="F410" s="180" t="str">
        <f t="shared" si="8"/>
        <v>-</v>
      </c>
    </row>
    <row r="411" spans="1:6" s="1" customFormat="1" ht="12.75" customHeight="1" x14ac:dyDescent="0.2">
      <c r="A411" s="179" t="s">
        <v>829</v>
      </c>
      <c r="B411" s="87" t="s">
        <v>830</v>
      </c>
      <c r="C411" s="97" t="s">
        <v>829</v>
      </c>
      <c r="D411" s="279">
        <v>0</v>
      </c>
      <c r="E411" s="279">
        <v>0</v>
      </c>
      <c r="F411" s="180" t="str">
        <f t="shared" si="8"/>
        <v>-</v>
      </c>
    </row>
    <row r="412" spans="1:6" s="1" customFormat="1" ht="12.75" customHeight="1" x14ac:dyDescent="0.2">
      <c r="A412" s="179" t="s">
        <v>831</v>
      </c>
      <c r="B412" s="87" t="s">
        <v>832</v>
      </c>
      <c r="C412" s="97" t="s">
        <v>831</v>
      </c>
      <c r="D412" s="267">
        <f>SUM(D413:D416)</f>
        <v>0</v>
      </c>
      <c r="E412" s="267">
        <f>SUM(E413:E416)</f>
        <v>4996.1000000000004</v>
      </c>
      <c r="F412" s="180" t="str">
        <f t="shared" si="8"/>
        <v>-</v>
      </c>
    </row>
    <row r="413" spans="1:6" s="1" customFormat="1" ht="12.75" customHeight="1" x14ac:dyDescent="0.2">
      <c r="A413" s="179" t="s">
        <v>833</v>
      </c>
      <c r="B413" s="87" t="s">
        <v>834</v>
      </c>
      <c r="C413" s="97" t="s">
        <v>833</v>
      </c>
      <c r="D413" s="279">
        <v>0</v>
      </c>
      <c r="E413" s="279">
        <v>0</v>
      </c>
      <c r="F413" s="180" t="str">
        <f t="shared" si="8"/>
        <v>-</v>
      </c>
    </row>
    <row r="414" spans="1:6" s="1" customFormat="1" ht="12.75" customHeight="1" x14ac:dyDescent="0.2">
      <c r="A414" s="179" t="s">
        <v>835</v>
      </c>
      <c r="B414" s="87" t="s">
        <v>836</v>
      </c>
      <c r="C414" s="97" t="s">
        <v>835</v>
      </c>
      <c r="D414" s="279">
        <v>0</v>
      </c>
      <c r="E414" s="279">
        <v>0</v>
      </c>
      <c r="F414" s="180" t="str">
        <f t="shared" si="8"/>
        <v>-</v>
      </c>
    </row>
    <row r="415" spans="1:6" s="1" customFormat="1" ht="12.75" customHeight="1" x14ac:dyDescent="0.2">
      <c r="A415" s="179" t="s">
        <v>837</v>
      </c>
      <c r="B415" s="87" t="s">
        <v>838</v>
      </c>
      <c r="C415" s="97" t="s">
        <v>837</v>
      </c>
      <c r="D415" s="279">
        <v>0</v>
      </c>
      <c r="E415" s="279">
        <v>4996.1000000000004</v>
      </c>
      <c r="F415" s="180" t="str">
        <f t="shared" si="8"/>
        <v>-</v>
      </c>
    </row>
    <row r="416" spans="1:6" s="1" customFormat="1" ht="12.75" customHeight="1" x14ac:dyDescent="0.2">
      <c r="A416" s="179" t="s">
        <v>839</v>
      </c>
      <c r="B416" s="87" t="s">
        <v>840</v>
      </c>
      <c r="C416" s="97" t="s">
        <v>839</v>
      </c>
      <c r="D416" s="279">
        <v>0</v>
      </c>
      <c r="E416" s="279">
        <v>0</v>
      </c>
      <c r="F416" s="180" t="str">
        <f t="shared" si="8"/>
        <v>-</v>
      </c>
    </row>
    <row r="417" spans="1:6" s="1" customFormat="1" ht="12.75" customHeight="1" x14ac:dyDescent="0.2">
      <c r="A417" s="179"/>
      <c r="B417" s="87" t="s">
        <v>841</v>
      </c>
      <c r="C417" s="97" t="s">
        <v>842</v>
      </c>
      <c r="D417" s="267">
        <f>IF(D308&gt;=D360,D308-D360,0)</f>
        <v>0</v>
      </c>
      <c r="E417" s="267">
        <f>IF(E308&gt;=E360,E308-E360,0)</f>
        <v>0</v>
      </c>
      <c r="F417" s="180" t="str">
        <f t="shared" si="8"/>
        <v>-</v>
      </c>
    </row>
    <row r="418" spans="1:6" s="1" customFormat="1" ht="12.75" customHeight="1" x14ac:dyDescent="0.2">
      <c r="A418" s="179"/>
      <c r="B418" s="87" t="s">
        <v>843</v>
      </c>
      <c r="C418" s="97" t="s">
        <v>844</v>
      </c>
      <c r="D418" s="267">
        <f>IF(D360&gt;=D308,D360-D308,0)</f>
        <v>80613.33</v>
      </c>
      <c r="E418" s="267">
        <f>IF(E360&gt;=E308,E360-E308,0)</f>
        <v>22715.9</v>
      </c>
      <c r="F418" s="180">
        <f t="shared" si="8"/>
        <v>28.178838412952302</v>
      </c>
    </row>
    <row r="419" spans="1:6" s="1" customFormat="1" ht="12.75" customHeight="1" x14ac:dyDescent="0.2">
      <c r="A419" s="179" t="s">
        <v>845</v>
      </c>
      <c r="B419" s="87" t="s">
        <v>846</v>
      </c>
      <c r="C419" s="97" t="s">
        <v>845</v>
      </c>
      <c r="D419" s="279">
        <v>0</v>
      </c>
      <c r="E419" s="279">
        <v>0</v>
      </c>
      <c r="F419" s="180" t="str">
        <f t="shared" si="8"/>
        <v>-</v>
      </c>
    </row>
    <row r="420" spans="1:6" s="1" customFormat="1" ht="12.75" customHeight="1" x14ac:dyDescent="0.2">
      <c r="A420" s="179" t="s">
        <v>847</v>
      </c>
      <c r="B420" s="87" t="s">
        <v>848</v>
      </c>
      <c r="C420" s="97" t="s">
        <v>847</v>
      </c>
      <c r="D420" s="279">
        <v>4655.05</v>
      </c>
      <c r="E420" s="279">
        <v>4655.05</v>
      </c>
      <c r="F420" s="180">
        <f t="shared" si="8"/>
        <v>100</v>
      </c>
    </row>
    <row r="421" spans="1:6" s="1" customFormat="1" ht="12.75" customHeight="1" x14ac:dyDescent="0.2">
      <c r="A421" s="179" t="s">
        <v>849</v>
      </c>
      <c r="B421" s="87" t="s">
        <v>850</v>
      </c>
      <c r="C421" s="97" t="s">
        <v>849</v>
      </c>
      <c r="D421" s="279">
        <v>0</v>
      </c>
      <c r="E421" s="279">
        <v>0</v>
      </c>
      <c r="F421" s="180" t="str">
        <f t="shared" si="8"/>
        <v>-</v>
      </c>
    </row>
    <row r="422" spans="1:6" s="1" customFormat="1" ht="12.75" customHeight="1" x14ac:dyDescent="0.2">
      <c r="A422" s="179"/>
      <c r="B422" s="87" t="s">
        <v>851</v>
      </c>
      <c r="C422" s="97" t="s">
        <v>852</v>
      </c>
      <c r="D422" s="267">
        <f>D6+D308</f>
        <v>645469.86</v>
      </c>
      <c r="E422" s="267">
        <f>E6+E308</f>
        <v>778100.05</v>
      </c>
      <c r="F422" s="180">
        <f t="shared" si="8"/>
        <v>120.54785176181582</v>
      </c>
    </row>
    <row r="423" spans="1:6" s="1" customFormat="1" ht="12.75" customHeight="1" x14ac:dyDescent="0.2">
      <c r="A423" s="179"/>
      <c r="B423" s="87" t="s">
        <v>853</v>
      </c>
      <c r="C423" s="97" t="s">
        <v>854</v>
      </c>
      <c r="D423" s="267">
        <f>D299+D360</f>
        <v>658092.05999999994</v>
      </c>
      <c r="E423" s="267">
        <f>E299+E360</f>
        <v>787038.15</v>
      </c>
      <c r="F423" s="180">
        <f t="shared" si="8"/>
        <v>119.59392884940749</v>
      </c>
    </row>
    <row r="424" spans="1:6" s="1" customFormat="1" ht="12.75" customHeight="1" x14ac:dyDescent="0.2">
      <c r="A424" s="179"/>
      <c r="B424" s="87" t="s">
        <v>855</v>
      </c>
      <c r="C424" s="97" t="s">
        <v>856</v>
      </c>
      <c r="D424" s="267">
        <f>IF(D422&gt;=D423,D422-D423,0)</f>
        <v>0</v>
      </c>
      <c r="E424" s="267">
        <f>IF(E422&gt;=E423,E422-E423,0)</f>
        <v>0</v>
      </c>
      <c r="F424" s="180" t="str">
        <f t="shared" si="8"/>
        <v>-</v>
      </c>
    </row>
    <row r="425" spans="1:6" s="1" customFormat="1" ht="12.75" customHeight="1" x14ac:dyDescent="0.2">
      <c r="A425" s="179"/>
      <c r="B425" s="87" t="s">
        <v>857</v>
      </c>
      <c r="C425" s="97" t="s">
        <v>858</v>
      </c>
      <c r="D425" s="267">
        <f>IF(D423&gt;=D422,D423-D422,0)</f>
        <v>12622.199999999953</v>
      </c>
      <c r="E425" s="267">
        <f>IF(E423&gt;=E422,E423-E422,0)</f>
        <v>8938.0999999999767</v>
      </c>
      <c r="F425" s="180">
        <f t="shared" si="8"/>
        <v>70.812536641789933</v>
      </c>
    </row>
    <row r="426" spans="1:6" s="1" customFormat="1" ht="12.75" customHeight="1" x14ac:dyDescent="0.2">
      <c r="A426" s="187" t="s">
        <v>859</v>
      </c>
      <c r="B426" s="95" t="s">
        <v>860</v>
      </c>
      <c r="C426" s="99" t="s">
        <v>861</v>
      </c>
      <c r="D426" s="267">
        <f>IF(D302-D303+D419-D420&gt;=0,D302-D303+D419-D420,0)</f>
        <v>0</v>
      </c>
      <c r="E426" s="267">
        <f>IF(E302-E303+E419-E420&gt;=0,E302-E303+E419-E420,0)</f>
        <v>0</v>
      </c>
      <c r="F426" s="180" t="str">
        <f t="shared" si="8"/>
        <v>-</v>
      </c>
    </row>
    <row r="427" spans="1:6" s="1" customFormat="1" ht="12.75" customHeight="1" x14ac:dyDescent="0.2">
      <c r="A427" s="187" t="s">
        <v>859</v>
      </c>
      <c r="B427" s="87" t="s">
        <v>862</v>
      </c>
      <c r="C427" s="99" t="s">
        <v>863</v>
      </c>
      <c r="D427" s="267">
        <f>IF(D303-D302+D420-D419&gt;=0,D303-D302+D420-D419,0)</f>
        <v>5462.05</v>
      </c>
      <c r="E427" s="267">
        <f>IF(E303-E302+E420-E419&gt;=0,E303-E302+E420-E419,0)</f>
        <v>18084.25</v>
      </c>
      <c r="F427" s="180">
        <f t="shared" si="8"/>
        <v>331.08905996832686</v>
      </c>
    </row>
    <row r="428" spans="1:6" s="1" customFormat="1" ht="24" customHeight="1" x14ac:dyDescent="0.2">
      <c r="A428" s="185" t="s">
        <v>864</v>
      </c>
      <c r="B428" s="94" t="s">
        <v>865</v>
      </c>
      <c r="C428" s="98" t="s">
        <v>866</v>
      </c>
      <c r="D428" s="270">
        <f>D304+D421</f>
        <v>1261.53</v>
      </c>
      <c r="E428" s="270">
        <f>E304+E421</f>
        <v>302.58</v>
      </c>
      <c r="F428" s="186">
        <f t="shared" si="8"/>
        <v>23.985160876079046</v>
      </c>
    </row>
    <row r="429" spans="1:6" s="33" customFormat="1" ht="20.100000000000001" customHeight="1" x14ac:dyDescent="0.2">
      <c r="A429" s="335" t="s">
        <v>867</v>
      </c>
      <c r="B429" s="336"/>
      <c r="C429" s="4"/>
      <c r="D429" s="269"/>
      <c r="E429" s="269"/>
      <c r="F429" s="178"/>
    </row>
    <row r="430" spans="1:6" s="1" customFormat="1" ht="12.75" customHeight="1" x14ac:dyDescent="0.2">
      <c r="A430" s="179" t="s">
        <v>868</v>
      </c>
      <c r="B430" s="87" t="s">
        <v>869</v>
      </c>
      <c r="C430" s="97" t="s">
        <v>868</v>
      </c>
      <c r="D430" s="267">
        <f>D431+D466+D479+D491+D522</f>
        <v>0</v>
      </c>
      <c r="E430" s="267">
        <f>E431+E466+E479+E491+E522</f>
        <v>0</v>
      </c>
      <c r="F430" s="180" t="str">
        <f t="shared" ref="F430:F493" si="9">IF(D430&lt;&gt;0,IF(E430/D430&gt;=100,"&gt;&gt;100",E430/D430*100),"-")</f>
        <v>-</v>
      </c>
    </row>
    <row r="431" spans="1:6" s="1"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1" customFormat="1" ht="24" customHeight="1" x14ac:dyDescent="0.2">
      <c r="A432" s="179" t="s">
        <v>872</v>
      </c>
      <c r="B432" s="87" t="s">
        <v>873</v>
      </c>
      <c r="C432" s="97" t="s">
        <v>872</v>
      </c>
      <c r="D432" s="267">
        <f>SUM(D433:D436)</f>
        <v>0</v>
      </c>
      <c r="E432" s="267">
        <f>SUM(E433:E436)</f>
        <v>0</v>
      </c>
      <c r="F432" s="180" t="str">
        <f t="shared" si="9"/>
        <v>-</v>
      </c>
    </row>
    <row r="433" spans="1:6" s="1" customFormat="1" ht="12.75" customHeight="1" x14ac:dyDescent="0.2">
      <c r="A433" s="179" t="s">
        <v>874</v>
      </c>
      <c r="B433" s="87" t="s">
        <v>875</v>
      </c>
      <c r="C433" s="97" t="s">
        <v>874</v>
      </c>
      <c r="D433" s="279">
        <v>0</v>
      </c>
      <c r="E433" s="279">
        <v>0</v>
      </c>
      <c r="F433" s="180" t="str">
        <f t="shared" si="9"/>
        <v>-</v>
      </c>
    </row>
    <row r="434" spans="1:6" s="1" customFormat="1" ht="12.75" customHeight="1" x14ac:dyDescent="0.2">
      <c r="A434" s="179" t="s">
        <v>876</v>
      </c>
      <c r="B434" s="87" t="s">
        <v>877</v>
      </c>
      <c r="C434" s="97" t="s">
        <v>876</v>
      </c>
      <c r="D434" s="279">
        <v>0</v>
      </c>
      <c r="E434" s="279">
        <v>0</v>
      </c>
      <c r="F434" s="180" t="str">
        <f t="shared" si="9"/>
        <v>-</v>
      </c>
    </row>
    <row r="435" spans="1:6" s="1" customFormat="1" ht="12.75" customHeight="1" x14ac:dyDescent="0.2">
      <c r="A435" s="179" t="s">
        <v>878</v>
      </c>
      <c r="B435" s="87" t="s">
        <v>879</v>
      </c>
      <c r="C435" s="97" t="s">
        <v>878</v>
      </c>
      <c r="D435" s="279">
        <v>0</v>
      </c>
      <c r="E435" s="279">
        <v>0</v>
      </c>
      <c r="F435" s="180" t="str">
        <f t="shared" si="9"/>
        <v>-</v>
      </c>
    </row>
    <row r="436" spans="1:6" s="1" customFormat="1" ht="12.75" customHeight="1" x14ac:dyDescent="0.2">
      <c r="A436" s="179" t="s">
        <v>880</v>
      </c>
      <c r="B436" s="87" t="s">
        <v>881</v>
      </c>
      <c r="C436" s="97" t="s">
        <v>880</v>
      </c>
      <c r="D436" s="279">
        <v>0</v>
      </c>
      <c r="E436" s="279">
        <v>0</v>
      </c>
      <c r="F436" s="180" t="str">
        <f t="shared" si="9"/>
        <v>-</v>
      </c>
    </row>
    <row r="437" spans="1:6" s="1" customFormat="1" ht="24" customHeight="1" x14ac:dyDescent="0.2">
      <c r="A437" s="179" t="s">
        <v>882</v>
      </c>
      <c r="B437" s="87" t="s">
        <v>883</v>
      </c>
      <c r="C437" s="97" t="s">
        <v>882</v>
      </c>
      <c r="D437" s="267">
        <f>SUM(D438:D439)</f>
        <v>0</v>
      </c>
      <c r="E437" s="267">
        <f>SUM(E438:E439)</f>
        <v>0</v>
      </c>
      <c r="F437" s="180" t="str">
        <f t="shared" si="9"/>
        <v>-</v>
      </c>
    </row>
    <row r="438" spans="1:6" s="1" customFormat="1" ht="24" customHeight="1" x14ac:dyDescent="0.2">
      <c r="A438" s="179" t="s">
        <v>884</v>
      </c>
      <c r="B438" s="95" t="s">
        <v>885</v>
      </c>
      <c r="C438" s="97" t="s">
        <v>884</v>
      </c>
      <c r="D438" s="279">
        <v>0</v>
      </c>
      <c r="E438" s="279">
        <v>0</v>
      </c>
      <c r="F438" s="180" t="str">
        <f t="shared" si="9"/>
        <v>-</v>
      </c>
    </row>
    <row r="439" spans="1:6" s="1" customFormat="1" ht="24" customHeight="1" x14ac:dyDescent="0.2">
      <c r="A439" s="179" t="s">
        <v>886</v>
      </c>
      <c r="B439" s="95" t="s">
        <v>887</v>
      </c>
      <c r="C439" s="97" t="s">
        <v>886</v>
      </c>
      <c r="D439" s="279">
        <v>0</v>
      </c>
      <c r="E439" s="279">
        <v>0</v>
      </c>
      <c r="F439" s="180" t="str">
        <f t="shared" si="9"/>
        <v>-</v>
      </c>
    </row>
    <row r="440" spans="1:6" s="1" customFormat="1" ht="24" customHeight="1" x14ac:dyDescent="0.2">
      <c r="A440" s="179" t="s">
        <v>888</v>
      </c>
      <c r="B440" s="87" t="s">
        <v>889</v>
      </c>
      <c r="C440" s="97" t="s">
        <v>888</v>
      </c>
      <c r="D440" s="267">
        <f>SUM(D441:D443)</f>
        <v>0</v>
      </c>
      <c r="E440" s="267">
        <f>SUM(E441:E443)</f>
        <v>0</v>
      </c>
      <c r="F440" s="180" t="str">
        <f t="shared" si="9"/>
        <v>-</v>
      </c>
    </row>
    <row r="441" spans="1:6" s="1" customFormat="1" ht="12.75" customHeight="1" x14ac:dyDescent="0.2">
      <c r="A441" s="179" t="s">
        <v>890</v>
      </c>
      <c r="B441" s="87" t="s">
        <v>891</v>
      </c>
      <c r="C441" s="97" t="s">
        <v>890</v>
      </c>
      <c r="D441" s="279">
        <v>0</v>
      </c>
      <c r="E441" s="279">
        <v>0</v>
      </c>
      <c r="F441" s="180" t="str">
        <f t="shared" si="9"/>
        <v>-</v>
      </c>
    </row>
    <row r="442" spans="1:6" s="1" customFormat="1" ht="12.75" customHeight="1" x14ac:dyDescent="0.2">
      <c r="A442" s="179" t="s">
        <v>892</v>
      </c>
      <c r="B442" s="87" t="s">
        <v>893</v>
      </c>
      <c r="C442" s="97" t="s">
        <v>892</v>
      </c>
      <c r="D442" s="279">
        <v>0</v>
      </c>
      <c r="E442" s="279">
        <v>0</v>
      </c>
      <c r="F442" s="180" t="str">
        <f t="shared" si="9"/>
        <v>-</v>
      </c>
    </row>
    <row r="443" spans="1:6" s="1" customFormat="1" ht="12.75" customHeight="1" x14ac:dyDescent="0.2">
      <c r="A443" s="179" t="s">
        <v>894</v>
      </c>
      <c r="B443" s="87" t="s">
        <v>895</v>
      </c>
      <c r="C443" s="97" t="s">
        <v>894</v>
      </c>
      <c r="D443" s="279">
        <v>0</v>
      </c>
      <c r="E443" s="279">
        <v>0</v>
      </c>
      <c r="F443" s="180" t="str">
        <f t="shared" si="9"/>
        <v>-</v>
      </c>
    </row>
    <row r="444" spans="1:6" s="1" customFormat="1" ht="24" customHeight="1" x14ac:dyDescent="0.2">
      <c r="A444" s="179" t="s">
        <v>896</v>
      </c>
      <c r="B444" s="95" t="s">
        <v>897</v>
      </c>
      <c r="C444" s="97" t="s">
        <v>896</v>
      </c>
      <c r="D444" s="279">
        <v>0</v>
      </c>
      <c r="E444" s="279">
        <v>0</v>
      </c>
      <c r="F444" s="180" t="str">
        <f t="shared" si="9"/>
        <v>-</v>
      </c>
    </row>
    <row r="445" spans="1:6" s="1" customFormat="1" ht="24" customHeight="1" x14ac:dyDescent="0.2">
      <c r="A445" s="179" t="s">
        <v>898</v>
      </c>
      <c r="B445" s="87" t="s">
        <v>899</v>
      </c>
      <c r="C445" s="97" t="s">
        <v>898</v>
      </c>
      <c r="D445" s="267">
        <f>SUM(D446:D451)</f>
        <v>0</v>
      </c>
      <c r="E445" s="267">
        <f>SUM(E446:E451)</f>
        <v>0</v>
      </c>
      <c r="F445" s="180" t="str">
        <f t="shared" si="9"/>
        <v>-</v>
      </c>
    </row>
    <row r="446" spans="1:6" s="1" customFormat="1" ht="12.75" customHeight="1" x14ac:dyDescent="0.2">
      <c r="A446" s="179" t="s">
        <v>900</v>
      </c>
      <c r="B446" s="87" t="s">
        <v>901</v>
      </c>
      <c r="C446" s="97" t="s">
        <v>900</v>
      </c>
      <c r="D446" s="279">
        <v>0</v>
      </c>
      <c r="E446" s="279">
        <v>0</v>
      </c>
      <c r="F446" s="180" t="str">
        <f t="shared" si="9"/>
        <v>-</v>
      </c>
    </row>
    <row r="447" spans="1:6" s="1" customFormat="1" ht="24" customHeight="1" x14ac:dyDescent="0.2">
      <c r="A447" s="179" t="s">
        <v>902</v>
      </c>
      <c r="B447" s="87" t="s">
        <v>903</v>
      </c>
      <c r="C447" s="97" t="s">
        <v>902</v>
      </c>
      <c r="D447" s="279">
        <v>0</v>
      </c>
      <c r="E447" s="279">
        <v>0</v>
      </c>
      <c r="F447" s="180" t="str">
        <f t="shared" si="9"/>
        <v>-</v>
      </c>
    </row>
    <row r="448" spans="1:6" s="1" customFormat="1" ht="24" customHeight="1" x14ac:dyDescent="0.2">
      <c r="A448" s="179" t="s">
        <v>904</v>
      </c>
      <c r="B448" s="87" t="s">
        <v>905</v>
      </c>
      <c r="C448" s="97" t="s">
        <v>904</v>
      </c>
      <c r="D448" s="279">
        <v>0</v>
      </c>
      <c r="E448" s="279">
        <v>0</v>
      </c>
      <c r="F448" s="180" t="str">
        <f t="shared" si="9"/>
        <v>-</v>
      </c>
    </row>
    <row r="449" spans="1:6" s="1" customFormat="1" ht="12.75" customHeight="1" x14ac:dyDescent="0.2">
      <c r="A449" s="179" t="s">
        <v>906</v>
      </c>
      <c r="B449" s="87" t="s">
        <v>907</v>
      </c>
      <c r="C449" s="97" t="s">
        <v>906</v>
      </c>
      <c r="D449" s="279">
        <v>0</v>
      </c>
      <c r="E449" s="279">
        <v>0</v>
      </c>
      <c r="F449" s="180" t="str">
        <f t="shared" si="9"/>
        <v>-</v>
      </c>
    </row>
    <row r="450" spans="1:6" s="1" customFormat="1" ht="12.75" customHeight="1" x14ac:dyDescent="0.2">
      <c r="A450" s="179" t="s">
        <v>908</v>
      </c>
      <c r="B450" s="87" t="s">
        <v>909</v>
      </c>
      <c r="C450" s="97" t="s">
        <v>908</v>
      </c>
      <c r="D450" s="279">
        <v>0</v>
      </c>
      <c r="E450" s="279">
        <v>0</v>
      </c>
      <c r="F450" s="180" t="str">
        <f t="shared" si="9"/>
        <v>-</v>
      </c>
    </row>
    <row r="451" spans="1:6" s="1" customFormat="1" ht="12.75" customHeight="1" x14ac:dyDescent="0.2">
      <c r="A451" s="179" t="s">
        <v>910</v>
      </c>
      <c r="B451" s="87" t="s">
        <v>911</v>
      </c>
      <c r="C451" s="97" t="s">
        <v>910</v>
      </c>
      <c r="D451" s="279">
        <v>0</v>
      </c>
      <c r="E451" s="279">
        <v>0</v>
      </c>
      <c r="F451" s="180" t="str">
        <f t="shared" si="9"/>
        <v>-</v>
      </c>
    </row>
    <row r="452" spans="1:6" s="1" customFormat="1" ht="24" customHeight="1" x14ac:dyDescent="0.2">
      <c r="A452" s="179" t="s">
        <v>912</v>
      </c>
      <c r="B452" s="87" t="s">
        <v>913</v>
      </c>
      <c r="C452" s="97" t="s">
        <v>912</v>
      </c>
      <c r="D452" s="267">
        <f>SUM(D453:D456)</f>
        <v>0</v>
      </c>
      <c r="E452" s="267">
        <f>SUM(E453:E456)</f>
        <v>0</v>
      </c>
      <c r="F452" s="180" t="str">
        <f t="shared" si="9"/>
        <v>-</v>
      </c>
    </row>
    <row r="453" spans="1:6" s="1" customFormat="1" ht="12.75" customHeight="1" x14ac:dyDescent="0.2">
      <c r="A453" s="179" t="s">
        <v>914</v>
      </c>
      <c r="B453" s="87" t="s">
        <v>915</v>
      </c>
      <c r="C453" s="97" t="s">
        <v>914</v>
      </c>
      <c r="D453" s="279">
        <v>0</v>
      </c>
      <c r="E453" s="279">
        <v>0</v>
      </c>
      <c r="F453" s="180" t="str">
        <f t="shared" si="9"/>
        <v>-</v>
      </c>
    </row>
    <row r="454" spans="1:6" s="1" customFormat="1" ht="12.75" customHeight="1" x14ac:dyDescent="0.2">
      <c r="A454" s="179" t="s">
        <v>916</v>
      </c>
      <c r="B454" s="87" t="s">
        <v>917</v>
      </c>
      <c r="C454" s="97" t="s">
        <v>916</v>
      </c>
      <c r="D454" s="279">
        <v>0</v>
      </c>
      <c r="E454" s="279">
        <v>0</v>
      </c>
      <c r="F454" s="180" t="str">
        <f t="shared" si="9"/>
        <v>-</v>
      </c>
    </row>
    <row r="455" spans="1:6" s="1" customFormat="1" ht="12.75" customHeight="1" x14ac:dyDescent="0.2">
      <c r="A455" s="179" t="s">
        <v>918</v>
      </c>
      <c r="B455" s="87" t="s">
        <v>919</v>
      </c>
      <c r="C455" s="97" t="s">
        <v>918</v>
      </c>
      <c r="D455" s="279">
        <v>0</v>
      </c>
      <c r="E455" s="279">
        <v>0</v>
      </c>
      <c r="F455" s="180" t="str">
        <f t="shared" si="9"/>
        <v>-</v>
      </c>
    </row>
    <row r="456" spans="1:6" s="1" customFormat="1" ht="12.75" customHeight="1" x14ac:dyDescent="0.2">
      <c r="A456" s="179" t="s">
        <v>920</v>
      </c>
      <c r="B456" s="87" t="s">
        <v>921</v>
      </c>
      <c r="C456" s="97" t="s">
        <v>920</v>
      </c>
      <c r="D456" s="279">
        <v>0</v>
      </c>
      <c r="E456" s="279">
        <v>0</v>
      </c>
      <c r="F456" s="180" t="str">
        <f t="shared" si="9"/>
        <v>-</v>
      </c>
    </row>
    <row r="457" spans="1:6" s="1" customFormat="1" ht="12.75" customHeight="1" x14ac:dyDescent="0.2">
      <c r="A457" s="179" t="s">
        <v>922</v>
      </c>
      <c r="B457" s="87" t="s">
        <v>923</v>
      </c>
      <c r="C457" s="97" t="s">
        <v>922</v>
      </c>
      <c r="D457" s="267">
        <f>SUM(D458:D464)</f>
        <v>0</v>
      </c>
      <c r="E457" s="267">
        <f>SUM(E458:E464)</f>
        <v>0</v>
      </c>
      <c r="F457" s="180" t="str">
        <f t="shared" si="9"/>
        <v>-</v>
      </c>
    </row>
    <row r="458" spans="1:6" s="1" customFormat="1" ht="12.75" customHeight="1" x14ac:dyDescent="0.2">
      <c r="A458" s="179" t="s">
        <v>924</v>
      </c>
      <c r="B458" s="87" t="s">
        <v>925</v>
      </c>
      <c r="C458" s="97" t="s">
        <v>924</v>
      </c>
      <c r="D458" s="279">
        <v>0</v>
      </c>
      <c r="E458" s="279">
        <v>0</v>
      </c>
      <c r="F458" s="180" t="str">
        <f t="shared" si="9"/>
        <v>-</v>
      </c>
    </row>
    <row r="459" spans="1:6" s="1" customFormat="1" ht="12.75" customHeight="1" x14ac:dyDescent="0.2">
      <c r="A459" s="179" t="s">
        <v>926</v>
      </c>
      <c r="B459" s="87" t="s">
        <v>927</v>
      </c>
      <c r="C459" s="97" t="s">
        <v>926</v>
      </c>
      <c r="D459" s="279">
        <v>0</v>
      </c>
      <c r="E459" s="279">
        <v>0</v>
      </c>
      <c r="F459" s="180" t="str">
        <f t="shared" si="9"/>
        <v>-</v>
      </c>
    </row>
    <row r="460" spans="1:6" s="1" customFormat="1" ht="12.75" customHeight="1" x14ac:dyDescent="0.2">
      <c r="A460" s="179" t="s">
        <v>928</v>
      </c>
      <c r="B460" s="87" t="s">
        <v>929</v>
      </c>
      <c r="C460" s="97" t="s">
        <v>928</v>
      </c>
      <c r="D460" s="279">
        <v>0</v>
      </c>
      <c r="E460" s="279">
        <v>0</v>
      </c>
      <c r="F460" s="180" t="str">
        <f t="shared" si="9"/>
        <v>-</v>
      </c>
    </row>
    <row r="461" spans="1:6" s="1" customFormat="1" ht="12.75" customHeight="1" x14ac:dyDescent="0.2">
      <c r="A461" s="179" t="s">
        <v>930</v>
      </c>
      <c r="B461" s="87" t="s">
        <v>931</v>
      </c>
      <c r="C461" s="97" t="s">
        <v>930</v>
      </c>
      <c r="D461" s="279">
        <v>0</v>
      </c>
      <c r="E461" s="279">
        <v>0</v>
      </c>
      <c r="F461" s="180" t="str">
        <f t="shared" si="9"/>
        <v>-</v>
      </c>
    </row>
    <row r="462" spans="1:6" s="1" customFormat="1" ht="12.75" customHeight="1" x14ac:dyDescent="0.2">
      <c r="A462" s="179" t="s">
        <v>932</v>
      </c>
      <c r="B462" s="87" t="s">
        <v>933</v>
      </c>
      <c r="C462" s="97" t="s">
        <v>932</v>
      </c>
      <c r="D462" s="279">
        <v>0</v>
      </c>
      <c r="E462" s="279">
        <v>0</v>
      </c>
      <c r="F462" s="180" t="str">
        <f t="shared" si="9"/>
        <v>-</v>
      </c>
    </row>
    <row r="463" spans="1:6" s="1" customFormat="1" ht="24" customHeight="1" x14ac:dyDescent="0.2">
      <c r="A463" s="179" t="s">
        <v>934</v>
      </c>
      <c r="B463" s="87" t="s">
        <v>935</v>
      </c>
      <c r="C463" s="97" t="s">
        <v>934</v>
      </c>
      <c r="D463" s="279">
        <v>0</v>
      </c>
      <c r="E463" s="279">
        <v>0</v>
      </c>
      <c r="F463" s="180"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9" t="s">
        <v>940</v>
      </c>
      <c r="B466" s="181" t="s">
        <v>941</v>
      </c>
      <c r="C466" s="97" t="s">
        <v>940</v>
      </c>
      <c r="D466" s="267">
        <f>D467+D470+D473+D476</f>
        <v>0</v>
      </c>
      <c r="E466" s="267">
        <f>E467+E470+E473+E476</f>
        <v>0</v>
      </c>
      <c r="F466" s="180" t="str">
        <f t="shared" si="9"/>
        <v>-</v>
      </c>
    </row>
    <row r="467" spans="1:6" s="1" customFormat="1" ht="12.75" customHeight="1" x14ac:dyDescent="0.2">
      <c r="A467" s="179" t="s">
        <v>942</v>
      </c>
      <c r="B467" s="87" t="s">
        <v>943</v>
      </c>
      <c r="C467" s="97" t="s">
        <v>942</v>
      </c>
      <c r="D467" s="267">
        <f>SUM(D468:D469)</f>
        <v>0</v>
      </c>
      <c r="E467" s="267">
        <f>SUM(E468:E469)</f>
        <v>0</v>
      </c>
      <c r="F467" s="180" t="str">
        <f t="shared" si="9"/>
        <v>-</v>
      </c>
    </row>
    <row r="468" spans="1:6" s="1" customFormat="1" ht="12.75" customHeight="1" x14ac:dyDescent="0.2">
      <c r="A468" s="179" t="s">
        <v>944</v>
      </c>
      <c r="B468" s="87" t="s">
        <v>945</v>
      </c>
      <c r="C468" s="97" t="s">
        <v>944</v>
      </c>
      <c r="D468" s="279">
        <v>0</v>
      </c>
      <c r="E468" s="279">
        <v>0</v>
      </c>
      <c r="F468" s="180" t="str">
        <f t="shared" si="9"/>
        <v>-</v>
      </c>
    </row>
    <row r="469" spans="1:6" s="1" customFormat="1" ht="12.75" customHeight="1" x14ac:dyDescent="0.2">
      <c r="A469" s="179" t="s">
        <v>946</v>
      </c>
      <c r="B469" s="87" t="s">
        <v>947</v>
      </c>
      <c r="C469" s="97" t="s">
        <v>946</v>
      </c>
      <c r="D469" s="279">
        <v>0</v>
      </c>
      <c r="E469" s="279">
        <v>0</v>
      </c>
      <c r="F469" s="180" t="str">
        <f t="shared" si="9"/>
        <v>-</v>
      </c>
    </row>
    <row r="470" spans="1:6" s="1" customFormat="1" ht="12.75" customHeight="1" x14ac:dyDescent="0.2">
      <c r="A470" s="179" t="s">
        <v>948</v>
      </c>
      <c r="B470" s="87" t="s">
        <v>949</v>
      </c>
      <c r="C470" s="97" t="s">
        <v>948</v>
      </c>
      <c r="D470" s="267">
        <f>SUM(D471:D472)</f>
        <v>0</v>
      </c>
      <c r="E470" s="267">
        <f>SUM(E471:E472)</f>
        <v>0</v>
      </c>
      <c r="F470" s="180" t="str">
        <f t="shared" si="9"/>
        <v>-</v>
      </c>
    </row>
    <row r="471" spans="1:6" s="1" customFormat="1" ht="12.75" customHeight="1" x14ac:dyDescent="0.2">
      <c r="A471" s="179" t="s">
        <v>950</v>
      </c>
      <c r="B471" s="87" t="s">
        <v>951</v>
      </c>
      <c r="C471" s="97" t="s">
        <v>950</v>
      </c>
      <c r="D471" s="279">
        <v>0</v>
      </c>
      <c r="E471" s="279">
        <v>0</v>
      </c>
      <c r="F471" s="180" t="str">
        <f t="shared" si="9"/>
        <v>-</v>
      </c>
    </row>
    <row r="472" spans="1:6" s="1" customFormat="1" ht="12.75" customHeight="1" x14ac:dyDescent="0.2">
      <c r="A472" s="179" t="s">
        <v>952</v>
      </c>
      <c r="B472" s="87" t="s">
        <v>953</v>
      </c>
      <c r="C472" s="97" t="s">
        <v>952</v>
      </c>
      <c r="D472" s="279">
        <v>0</v>
      </c>
      <c r="E472" s="279">
        <v>0</v>
      </c>
      <c r="F472" s="180" t="str">
        <f t="shared" si="9"/>
        <v>-</v>
      </c>
    </row>
    <row r="473" spans="1:6" s="1" customFormat="1" ht="12.75" customHeight="1" x14ac:dyDescent="0.2">
      <c r="A473" s="179" t="s">
        <v>954</v>
      </c>
      <c r="B473" s="87" t="s">
        <v>955</v>
      </c>
      <c r="C473" s="97" t="s">
        <v>954</v>
      </c>
      <c r="D473" s="267">
        <f>SUM(D474:D475)</f>
        <v>0</v>
      </c>
      <c r="E473" s="267">
        <f>SUM(E474:E475)</f>
        <v>0</v>
      </c>
      <c r="F473" s="180" t="str">
        <f t="shared" si="9"/>
        <v>-</v>
      </c>
    </row>
    <row r="474" spans="1:6" s="1" customFormat="1" ht="12.75" customHeight="1" x14ac:dyDescent="0.2">
      <c r="A474" s="179" t="s">
        <v>956</v>
      </c>
      <c r="B474" s="87" t="s">
        <v>957</v>
      </c>
      <c r="C474" s="97" t="s">
        <v>956</v>
      </c>
      <c r="D474" s="279">
        <v>0</v>
      </c>
      <c r="E474" s="279">
        <v>0</v>
      </c>
      <c r="F474" s="180" t="str">
        <f t="shared" si="9"/>
        <v>-</v>
      </c>
    </row>
    <row r="475" spans="1:6" s="1" customFormat="1" ht="12.75" customHeight="1" x14ac:dyDescent="0.2">
      <c r="A475" s="179" t="s">
        <v>958</v>
      </c>
      <c r="B475" s="87" t="s">
        <v>959</v>
      </c>
      <c r="C475" s="97" t="s">
        <v>958</v>
      </c>
      <c r="D475" s="279">
        <v>0</v>
      </c>
      <c r="E475" s="279">
        <v>0</v>
      </c>
      <c r="F475" s="180" t="str">
        <f t="shared" si="9"/>
        <v>-</v>
      </c>
    </row>
    <row r="476" spans="1:6" s="1" customFormat="1" ht="12.75" customHeight="1" x14ac:dyDescent="0.2">
      <c r="A476" s="179" t="s">
        <v>960</v>
      </c>
      <c r="B476" s="87" t="s">
        <v>961</v>
      </c>
      <c r="C476" s="97" t="s">
        <v>960</v>
      </c>
      <c r="D476" s="267">
        <f>SUM(D477:D478)</f>
        <v>0</v>
      </c>
      <c r="E476" s="267">
        <f>SUM(E477:E478)</f>
        <v>0</v>
      </c>
      <c r="F476" s="180" t="str">
        <f t="shared" si="9"/>
        <v>-</v>
      </c>
    </row>
    <row r="477" spans="1:6" s="1" customFormat="1" ht="12.75" customHeight="1" x14ac:dyDescent="0.2">
      <c r="A477" s="179" t="s">
        <v>962</v>
      </c>
      <c r="B477" s="87" t="s">
        <v>963</v>
      </c>
      <c r="C477" s="97" t="s">
        <v>962</v>
      </c>
      <c r="D477" s="279">
        <v>0</v>
      </c>
      <c r="E477" s="279">
        <v>0</v>
      </c>
      <c r="F477" s="180" t="str">
        <f t="shared" si="9"/>
        <v>-</v>
      </c>
    </row>
    <row r="478" spans="1:6" s="1" customFormat="1" ht="12.75" customHeight="1" x14ac:dyDescent="0.2">
      <c r="A478" s="179" t="s">
        <v>964</v>
      </c>
      <c r="B478" s="87" t="s">
        <v>965</v>
      </c>
      <c r="C478" s="97" t="s">
        <v>964</v>
      </c>
      <c r="D478" s="279">
        <v>0</v>
      </c>
      <c r="E478" s="279">
        <v>0</v>
      </c>
      <c r="F478" s="180" t="str">
        <f t="shared" si="9"/>
        <v>-</v>
      </c>
    </row>
    <row r="479" spans="1:6" s="1" customFormat="1" ht="24" customHeight="1" x14ac:dyDescent="0.2">
      <c r="A479" s="179" t="s">
        <v>966</v>
      </c>
      <c r="B479" s="181" t="s">
        <v>967</v>
      </c>
      <c r="C479" s="97" t="s">
        <v>966</v>
      </c>
      <c r="D479" s="267">
        <f>D480+D484+D485+D488</f>
        <v>0</v>
      </c>
      <c r="E479" s="267">
        <f>E480+E484+E485+E488</f>
        <v>0</v>
      </c>
      <c r="F479" s="180" t="str">
        <f t="shared" si="9"/>
        <v>-</v>
      </c>
    </row>
    <row r="480" spans="1:6" s="1" customFormat="1" ht="24" customHeight="1" x14ac:dyDescent="0.2">
      <c r="A480" s="179" t="s">
        <v>968</v>
      </c>
      <c r="B480" s="87" t="s">
        <v>969</v>
      </c>
      <c r="C480" s="97" t="s">
        <v>968</v>
      </c>
      <c r="D480" s="267">
        <f>SUM(D481:D483)</f>
        <v>0</v>
      </c>
      <c r="E480" s="267">
        <f>SUM(E481:E483)</f>
        <v>0</v>
      </c>
      <c r="F480" s="180" t="str">
        <f t="shared" si="9"/>
        <v>-</v>
      </c>
    </row>
    <row r="481" spans="1:6" s="1" customFormat="1" ht="12.75" customHeight="1" x14ac:dyDescent="0.2">
      <c r="A481" s="179" t="s">
        <v>970</v>
      </c>
      <c r="B481" s="87" t="s">
        <v>971</v>
      </c>
      <c r="C481" s="97" t="s">
        <v>970</v>
      </c>
      <c r="D481" s="279">
        <v>0</v>
      </c>
      <c r="E481" s="279">
        <v>0</v>
      </c>
      <c r="F481" s="180" t="str">
        <f t="shared" si="9"/>
        <v>-</v>
      </c>
    </row>
    <row r="482" spans="1:6" s="1" customFormat="1" ht="12.75" customHeight="1" x14ac:dyDescent="0.2">
      <c r="A482" s="179" t="s">
        <v>972</v>
      </c>
      <c r="B482" s="87" t="s">
        <v>973</v>
      </c>
      <c r="C482" s="97" t="s">
        <v>972</v>
      </c>
      <c r="D482" s="279">
        <v>0</v>
      </c>
      <c r="E482" s="279">
        <v>0</v>
      </c>
      <c r="F482" s="180" t="str">
        <f t="shared" si="9"/>
        <v>-</v>
      </c>
    </row>
    <row r="483" spans="1:6" s="1" customFormat="1" ht="12.75" customHeight="1" x14ac:dyDescent="0.2">
      <c r="A483" s="179" t="s">
        <v>974</v>
      </c>
      <c r="B483" s="87" t="s">
        <v>975</v>
      </c>
      <c r="C483" s="97" t="s">
        <v>974</v>
      </c>
      <c r="D483" s="279">
        <v>0</v>
      </c>
      <c r="E483" s="279">
        <v>0</v>
      </c>
      <c r="F483" s="180" t="str">
        <f t="shared" si="9"/>
        <v>-</v>
      </c>
    </row>
    <row r="484" spans="1:6" s="1" customFormat="1" ht="24" customHeight="1" x14ac:dyDescent="0.2">
      <c r="A484" s="179" t="s">
        <v>976</v>
      </c>
      <c r="B484" s="95" t="s">
        <v>977</v>
      </c>
      <c r="C484" s="97" t="s">
        <v>976</v>
      </c>
      <c r="D484" s="279">
        <v>0</v>
      </c>
      <c r="E484" s="279">
        <v>0</v>
      </c>
      <c r="F484" s="180" t="str">
        <f t="shared" si="9"/>
        <v>-</v>
      </c>
    </row>
    <row r="485" spans="1:6" s="1" customFormat="1" ht="24" customHeight="1" x14ac:dyDescent="0.2">
      <c r="A485" s="179" t="s">
        <v>978</v>
      </c>
      <c r="B485" s="87" t="s">
        <v>979</v>
      </c>
      <c r="C485" s="97" t="s">
        <v>978</v>
      </c>
      <c r="D485" s="267">
        <f>SUM(D486:D487)</f>
        <v>0</v>
      </c>
      <c r="E485" s="267">
        <f>SUM(E486:E487)</f>
        <v>0</v>
      </c>
      <c r="F485" s="180" t="str">
        <f t="shared" si="9"/>
        <v>-</v>
      </c>
    </row>
    <row r="486" spans="1:6" s="1" customFormat="1" ht="24" customHeight="1" x14ac:dyDescent="0.2">
      <c r="A486" s="179" t="s">
        <v>980</v>
      </c>
      <c r="B486" s="95" t="s">
        <v>981</v>
      </c>
      <c r="C486" s="97" t="s">
        <v>980</v>
      </c>
      <c r="D486" s="279">
        <v>0</v>
      </c>
      <c r="E486" s="279">
        <v>0</v>
      </c>
      <c r="F486" s="180" t="str">
        <f t="shared" si="9"/>
        <v>-</v>
      </c>
    </row>
    <row r="487" spans="1:6" s="1" customFormat="1" ht="12.75" customHeight="1" x14ac:dyDescent="0.2">
      <c r="A487" s="179" t="s">
        <v>982</v>
      </c>
      <c r="B487" s="87" t="s">
        <v>983</v>
      </c>
      <c r="C487" s="97" t="s">
        <v>982</v>
      </c>
      <c r="D487" s="279">
        <v>0</v>
      </c>
      <c r="E487" s="279">
        <v>0</v>
      </c>
      <c r="F487" s="180" t="str">
        <f t="shared" si="9"/>
        <v>-</v>
      </c>
    </row>
    <row r="488" spans="1:6" s="1" customFormat="1" ht="24" customHeight="1" x14ac:dyDescent="0.2">
      <c r="A488" s="179" t="s">
        <v>984</v>
      </c>
      <c r="B488" s="87" t="s">
        <v>985</v>
      </c>
      <c r="C488" s="97" t="s">
        <v>984</v>
      </c>
      <c r="D488" s="267">
        <f>SUM(D489:D490)</f>
        <v>0</v>
      </c>
      <c r="E488" s="267">
        <f>SUM(E489:E490)</f>
        <v>0</v>
      </c>
      <c r="F488" s="180" t="str">
        <f t="shared" si="9"/>
        <v>-</v>
      </c>
    </row>
    <row r="489" spans="1:6" s="1" customFormat="1" ht="12.75" customHeight="1" x14ac:dyDescent="0.2">
      <c r="A489" s="179" t="s">
        <v>986</v>
      </c>
      <c r="B489" s="87" t="s">
        <v>987</v>
      </c>
      <c r="C489" s="97" t="s">
        <v>986</v>
      </c>
      <c r="D489" s="279">
        <v>0</v>
      </c>
      <c r="E489" s="279">
        <v>0</v>
      </c>
      <c r="F489" s="180" t="str">
        <f t="shared" si="9"/>
        <v>-</v>
      </c>
    </row>
    <row r="490" spans="1:6" s="1" customFormat="1" ht="12.75" customHeight="1" x14ac:dyDescent="0.2">
      <c r="A490" s="179" t="s">
        <v>988</v>
      </c>
      <c r="B490" s="87" t="s">
        <v>989</v>
      </c>
      <c r="C490" s="97" t="s">
        <v>988</v>
      </c>
      <c r="D490" s="279">
        <v>0</v>
      </c>
      <c r="E490" s="279">
        <v>0</v>
      </c>
      <c r="F490" s="180" t="str">
        <f t="shared" si="9"/>
        <v>-</v>
      </c>
    </row>
    <row r="491" spans="1:6" s="1" customFormat="1" ht="12.75" customHeight="1" x14ac:dyDescent="0.2">
      <c r="A491" s="179" t="s">
        <v>990</v>
      </c>
      <c r="B491" s="87" t="s">
        <v>991</v>
      </c>
      <c r="C491" s="97" t="s">
        <v>990</v>
      </c>
      <c r="D491" s="267">
        <f>D492+D497+D501+D502+D509+D514</f>
        <v>0</v>
      </c>
      <c r="E491" s="267">
        <f>E492+E497+E501+E502+E509+E514</f>
        <v>0</v>
      </c>
      <c r="F491" s="180" t="str">
        <f t="shared" si="9"/>
        <v>-</v>
      </c>
    </row>
    <row r="492" spans="1:6" s="1" customFormat="1" ht="24" customHeight="1" x14ac:dyDescent="0.2">
      <c r="A492" s="179" t="s">
        <v>992</v>
      </c>
      <c r="B492" s="87" t="s">
        <v>993</v>
      </c>
      <c r="C492" s="97" t="s">
        <v>992</v>
      </c>
      <c r="D492" s="267">
        <f>SUM(D493:D496)</f>
        <v>0</v>
      </c>
      <c r="E492" s="267">
        <f>SUM(E493:E496)</f>
        <v>0</v>
      </c>
      <c r="F492" s="180" t="str">
        <f t="shared" si="9"/>
        <v>-</v>
      </c>
    </row>
    <row r="493" spans="1:6" s="1" customFormat="1" ht="12.75" customHeight="1" x14ac:dyDescent="0.2">
      <c r="A493" s="179" t="s">
        <v>994</v>
      </c>
      <c r="B493" s="87" t="s">
        <v>995</v>
      </c>
      <c r="C493" s="97" t="s">
        <v>994</v>
      </c>
      <c r="D493" s="279">
        <v>0</v>
      </c>
      <c r="E493" s="279">
        <v>0</v>
      </c>
      <c r="F493" s="180" t="str">
        <f t="shared" si="9"/>
        <v>-</v>
      </c>
    </row>
    <row r="494" spans="1:6" s="1" customFormat="1" ht="12.75" customHeight="1" x14ac:dyDescent="0.2">
      <c r="A494" s="179" t="s">
        <v>996</v>
      </c>
      <c r="B494" s="87" t="s">
        <v>997</v>
      </c>
      <c r="C494" s="97" t="s">
        <v>996</v>
      </c>
      <c r="D494" s="279">
        <v>0</v>
      </c>
      <c r="E494" s="279">
        <v>0</v>
      </c>
      <c r="F494" s="180" t="str">
        <f t="shared" ref="F494:F557" si="10">IF(D494&lt;&gt;0,IF(E494/D494&gt;=100,"&gt;&gt;100",E494/D494*100),"-")</f>
        <v>-</v>
      </c>
    </row>
    <row r="495" spans="1:6" s="1" customFormat="1" ht="12.75" customHeight="1" x14ac:dyDescent="0.2">
      <c r="A495" s="179" t="s">
        <v>998</v>
      </c>
      <c r="B495" s="87" t="s">
        <v>999</v>
      </c>
      <c r="C495" s="97" t="s">
        <v>998</v>
      </c>
      <c r="D495" s="279">
        <v>0</v>
      </c>
      <c r="E495" s="279">
        <v>0</v>
      </c>
      <c r="F495" s="180" t="str">
        <f t="shared" si="10"/>
        <v>-</v>
      </c>
    </row>
    <row r="496" spans="1:6" s="1" customFormat="1" ht="12.75" customHeight="1" x14ac:dyDescent="0.2">
      <c r="A496" s="179" t="s">
        <v>1000</v>
      </c>
      <c r="B496" s="87" t="s">
        <v>1001</v>
      </c>
      <c r="C496" s="97" t="s">
        <v>1000</v>
      </c>
      <c r="D496" s="279">
        <v>0</v>
      </c>
      <c r="E496" s="279">
        <v>0</v>
      </c>
      <c r="F496" s="180" t="str">
        <f t="shared" si="10"/>
        <v>-</v>
      </c>
    </row>
    <row r="497" spans="1:6" s="1" customFormat="1" ht="24" customHeight="1" x14ac:dyDescent="0.2">
      <c r="A497" s="179" t="s">
        <v>1002</v>
      </c>
      <c r="B497" s="87" t="s">
        <v>1003</v>
      </c>
      <c r="C497" s="97" t="s">
        <v>1002</v>
      </c>
      <c r="D497" s="267">
        <f>SUM(D498:D500)</f>
        <v>0</v>
      </c>
      <c r="E497" s="267">
        <f>SUM(E498:E500)</f>
        <v>0</v>
      </c>
      <c r="F497" s="180" t="str">
        <f t="shared" si="10"/>
        <v>-</v>
      </c>
    </row>
    <row r="498" spans="1:6" s="1" customFormat="1" ht="12.75" customHeight="1" x14ac:dyDescent="0.2">
      <c r="A498" s="179" t="s">
        <v>1004</v>
      </c>
      <c r="B498" s="87" t="s">
        <v>1005</v>
      </c>
      <c r="C498" s="97" t="s">
        <v>1004</v>
      </c>
      <c r="D498" s="279">
        <v>0</v>
      </c>
      <c r="E498" s="279">
        <v>0</v>
      </c>
      <c r="F498" s="180" t="str">
        <f t="shared" si="10"/>
        <v>-</v>
      </c>
    </row>
    <row r="499" spans="1:6" s="1" customFormat="1" ht="12.75" customHeight="1" x14ac:dyDescent="0.2">
      <c r="A499" s="179" t="s">
        <v>1006</v>
      </c>
      <c r="B499" s="87" t="s">
        <v>1007</v>
      </c>
      <c r="C499" s="97" t="s">
        <v>1006</v>
      </c>
      <c r="D499" s="279">
        <v>0</v>
      </c>
      <c r="E499" s="279">
        <v>0</v>
      </c>
      <c r="F499" s="180" t="str">
        <f t="shared" si="10"/>
        <v>-</v>
      </c>
    </row>
    <row r="500" spans="1:6" s="1" customFormat="1" ht="12.75" customHeight="1" x14ac:dyDescent="0.2">
      <c r="A500" s="179" t="s">
        <v>1008</v>
      </c>
      <c r="B500" s="87" t="s">
        <v>1009</v>
      </c>
      <c r="C500" s="97" t="s">
        <v>1008</v>
      </c>
      <c r="D500" s="279">
        <v>0</v>
      </c>
      <c r="E500" s="279">
        <v>0</v>
      </c>
      <c r="F500" s="180" t="str">
        <f t="shared" si="10"/>
        <v>-</v>
      </c>
    </row>
    <row r="501" spans="1:6" s="1" customFormat="1" ht="12.75" customHeight="1" x14ac:dyDescent="0.2">
      <c r="A501" s="179" t="s">
        <v>1010</v>
      </c>
      <c r="B501" s="87" t="s">
        <v>1011</v>
      </c>
      <c r="C501" s="97" t="s">
        <v>1010</v>
      </c>
      <c r="D501" s="279">
        <v>0</v>
      </c>
      <c r="E501" s="279">
        <v>0</v>
      </c>
      <c r="F501" s="180" t="str">
        <f t="shared" si="10"/>
        <v>-</v>
      </c>
    </row>
    <row r="502" spans="1:6" s="1" customFormat="1" ht="24" customHeight="1" x14ac:dyDescent="0.2">
      <c r="A502" s="179" t="s">
        <v>1012</v>
      </c>
      <c r="B502" s="87" t="s">
        <v>1013</v>
      </c>
      <c r="C502" s="97" t="s">
        <v>1012</v>
      </c>
      <c r="D502" s="267">
        <f>SUM(D503:D508)</f>
        <v>0</v>
      </c>
      <c r="E502" s="267">
        <f>SUM(E503:E508)</f>
        <v>0</v>
      </c>
      <c r="F502" s="180" t="str">
        <f t="shared" si="10"/>
        <v>-</v>
      </c>
    </row>
    <row r="503" spans="1:6" s="1" customFormat="1" ht="12.75" customHeight="1" x14ac:dyDescent="0.2">
      <c r="A503" s="179" t="s">
        <v>1014</v>
      </c>
      <c r="B503" s="87" t="s">
        <v>1015</v>
      </c>
      <c r="C503" s="97" t="s">
        <v>1014</v>
      </c>
      <c r="D503" s="279">
        <v>0</v>
      </c>
      <c r="E503" s="279">
        <v>0</v>
      </c>
      <c r="F503" s="180" t="str">
        <f t="shared" si="10"/>
        <v>-</v>
      </c>
    </row>
    <row r="504" spans="1:6" s="1" customFormat="1" ht="12.75" customHeight="1" x14ac:dyDescent="0.2">
      <c r="A504" s="179" t="s">
        <v>1016</v>
      </c>
      <c r="B504" s="87" t="s">
        <v>1017</v>
      </c>
      <c r="C504" s="97" t="s">
        <v>1016</v>
      </c>
      <c r="D504" s="279">
        <v>0</v>
      </c>
      <c r="E504" s="279">
        <v>0</v>
      </c>
      <c r="F504" s="180" t="str">
        <f t="shared" si="10"/>
        <v>-</v>
      </c>
    </row>
    <row r="505" spans="1:6" s="1" customFormat="1" ht="24" customHeight="1" x14ac:dyDescent="0.2">
      <c r="A505" s="179" t="s">
        <v>1018</v>
      </c>
      <c r="B505" s="87" t="s">
        <v>1019</v>
      </c>
      <c r="C505" s="97" t="s">
        <v>1018</v>
      </c>
      <c r="D505" s="279">
        <v>0</v>
      </c>
      <c r="E505" s="279">
        <v>0</v>
      </c>
      <c r="F505" s="180" t="str">
        <f t="shared" si="10"/>
        <v>-</v>
      </c>
    </row>
    <row r="506" spans="1:6" s="1" customFormat="1" ht="12.75" customHeight="1" x14ac:dyDescent="0.2">
      <c r="A506" s="179" t="s">
        <v>1020</v>
      </c>
      <c r="B506" s="87" t="s">
        <v>1021</v>
      </c>
      <c r="C506" s="97" t="s">
        <v>1020</v>
      </c>
      <c r="D506" s="279">
        <v>0</v>
      </c>
      <c r="E506" s="279">
        <v>0</v>
      </c>
      <c r="F506" s="180" t="str">
        <f t="shared" si="10"/>
        <v>-</v>
      </c>
    </row>
    <row r="507" spans="1:6" s="1" customFormat="1" ht="12.75" customHeight="1" x14ac:dyDescent="0.2">
      <c r="A507" s="179" t="s">
        <v>1022</v>
      </c>
      <c r="B507" s="87" t="s">
        <v>1023</v>
      </c>
      <c r="C507" s="97" t="s">
        <v>1022</v>
      </c>
      <c r="D507" s="279">
        <v>0</v>
      </c>
      <c r="E507" s="279">
        <v>0</v>
      </c>
      <c r="F507" s="180" t="str">
        <f t="shared" si="10"/>
        <v>-</v>
      </c>
    </row>
    <row r="508" spans="1:6" s="1" customFormat="1" ht="12.75" customHeight="1" x14ac:dyDescent="0.2">
      <c r="A508" s="179" t="s">
        <v>1024</v>
      </c>
      <c r="B508" s="87" t="s">
        <v>1025</v>
      </c>
      <c r="C508" s="97" t="s">
        <v>1024</v>
      </c>
      <c r="D508" s="279">
        <v>0</v>
      </c>
      <c r="E508" s="279">
        <v>0</v>
      </c>
      <c r="F508" s="180" t="str">
        <f t="shared" si="10"/>
        <v>-</v>
      </c>
    </row>
    <row r="509" spans="1:6" s="1" customFormat="1" ht="24" customHeight="1" x14ac:dyDescent="0.2">
      <c r="A509" s="179" t="s">
        <v>1026</v>
      </c>
      <c r="B509" s="95" t="s">
        <v>1027</v>
      </c>
      <c r="C509" s="97" t="s">
        <v>1026</v>
      </c>
      <c r="D509" s="267">
        <f>SUM(D510:D513)</f>
        <v>0</v>
      </c>
      <c r="E509" s="267">
        <f>SUM(E510:E513)</f>
        <v>0</v>
      </c>
      <c r="F509" s="180" t="str">
        <f t="shared" si="10"/>
        <v>-</v>
      </c>
    </row>
    <row r="510" spans="1:6" s="1" customFormat="1" ht="12.75" customHeight="1" x14ac:dyDescent="0.2">
      <c r="A510" s="179" t="s">
        <v>1028</v>
      </c>
      <c r="B510" s="87" t="s">
        <v>1029</v>
      </c>
      <c r="C510" s="97" t="s">
        <v>1028</v>
      </c>
      <c r="D510" s="279">
        <v>0</v>
      </c>
      <c r="E510" s="279">
        <v>0</v>
      </c>
      <c r="F510" s="180" t="str">
        <f t="shared" si="10"/>
        <v>-</v>
      </c>
    </row>
    <row r="511" spans="1:6" s="1" customFormat="1" ht="12.75" customHeight="1" x14ac:dyDescent="0.2">
      <c r="A511" s="179" t="s">
        <v>1030</v>
      </c>
      <c r="B511" s="87" t="s">
        <v>1031</v>
      </c>
      <c r="C511" s="97" t="s">
        <v>1030</v>
      </c>
      <c r="D511" s="279">
        <v>0</v>
      </c>
      <c r="E511" s="279">
        <v>0</v>
      </c>
      <c r="F511" s="180" t="str">
        <f t="shared" si="10"/>
        <v>-</v>
      </c>
    </row>
    <row r="512" spans="1:6" s="1" customFormat="1" ht="12.75" customHeight="1" x14ac:dyDescent="0.2">
      <c r="A512" s="179" t="s">
        <v>1032</v>
      </c>
      <c r="B512" s="87" t="s">
        <v>1033</v>
      </c>
      <c r="C512" s="97" t="s">
        <v>1032</v>
      </c>
      <c r="D512" s="279">
        <v>0</v>
      </c>
      <c r="E512" s="279">
        <v>0</v>
      </c>
      <c r="F512" s="180" t="str">
        <f t="shared" si="10"/>
        <v>-</v>
      </c>
    </row>
    <row r="513" spans="1:6" s="1" customFormat="1" ht="12.75" customHeight="1" x14ac:dyDescent="0.2">
      <c r="A513" s="179" t="s">
        <v>1034</v>
      </c>
      <c r="B513" s="87" t="s">
        <v>1035</v>
      </c>
      <c r="C513" s="97" t="s">
        <v>1034</v>
      </c>
      <c r="D513" s="279">
        <v>0</v>
      </c>
      <c r="E513" s="279">
        <v>0</v>
      </c>
      <c r="F513" s="180" t="str">
        <f t="shared" si="10"/>
        <v>-</v>
      </c>
    </row>
    <row r="514" spans="1:6" s="1" customFormat="1" ht="12.75" customHeight="1" x14ac:dyDescent="0.2">
      <c r="A514" s="179" t="s">
        <v>1036</v>
      </c>
      <c r="B514" s="87" t="s">
        <v>1037</v>
      </c>
      <c r="C514" s="97" t="s">
        <v>1036</v>
      </c>
      <c r="D514" s="267">
        <f>SUM(D515:D521)</f>
        <v>0</v>
      </c>
      <c r="E514" s="267">
        <f>SUM(E515:E521)</f>
        <v>0</v>
      </c>
      <c r="F514" s="180" t="str">
        <f t="shared" si="10"/>
        <v>-</v>
      </c>
    </row>
    <row r="515" spans="1:6" s="1" customFormat="1" ht="12.75" customHeight="1" x14ac:dyDescent="0.2">
      <c r="A515" s="179" t="s">
        <v>1038</v>
      </c>
      <c r="B515" s="87" t="s">
        <v>1039</v>
      </c>
      <c r="C515" s="97" t="s">
        <v>1038</v>
      </c>
      <c r="D515" s="279">
        <v>0</v>
      </c>
      <c r="E515" s="279">
        <v>0</v>
      </c>
      <c r="F515" s="180" t="str">
        <f t="shared" si="10"/>
        <v>-</v>
      </c>
    </row>
    <row r="516" spans="1:6" s="1" customFormat="1" ht="12.75" customHeight="1" x14ac:dyDescent="0.2">
      <c r="A516" s="179" t="s">
        <v>1040</v>
      </c>
      <c r="B516" s="87" t="s">
        <v>1041</v>
      </c>
      <c r="C516" s="97" t="s">
        <v>1040</v>
      </c>
      <c r="D516" s="279">
        <v>0</v>
      </c>
      <c r="E516" s="279">
        <v>0</v>
      </c>
      <c r="F516" s="180" t="str">
        <f t="shared" si="10"/>
        <v>-</v>
      </c>
    </row>
    <row r="517" spans="1:6" s="1" customFormat="1" ht="12.75" customHeight="1" x14ac:dyDescent="0.2">
      <c r="A517" s="179" t="s">
        <v>1042</v>
      </c>
      <c r="B517" s="87" t="s">
        <v>1043</v>
      </c>
      <c r="C517" s="97" t="s">
        <v>1042</v>
      </c>
      <c r="D517" s="279">
        <v>0</v>
      </c>
      <c r="E517" s="279">
        <v>0</v>
      </c>
      <c r="F517" s="180" t="str">
        <f t="shared" si="10"/>
        <v>-</v>
      </c>
    </row>
    <row r="518" spans="1:6" s="1" customFormat="1" ht="12.75" customHeight="1" x14ac:dyDescent="0.2">
      <c r="A518" s="179" t="s">
        <v>1044</v>
      </c>
      <c r="B518" s="87" t="s">
        <v>1045</v>
      </c>
      <c r="C518" s="97" t="s">
        <v>1044</v>
      </c>
      <c r="D518" s="279">
        <v>0</v>
      </c>
      <c r="E518" s="279">
        <v>0</v>
      </c>
      <c r="F518" s="180" t="str">
        <f t="shared" si="10"/>
        <v>-</v>
      </c>
    </row>
    <row r="519" spans="1:6" s="1" customFormat="1" ht="12.75" customHeight="1" x14ac:dyDescent="0.2">
      <c r="A519" s="179" t="s">
        <v>1046</v>
      </c>
      <c r="B519" s="87" t="s">
        <v>1047</v>
      </c>
      <c r="C519" s="97" t="s">
        <v>1046</v>
      </c>
      <c r="D519" s="279">
        <v>0</v>
      </c>
      <c r="E519" s="279">
        <v>0</v>
      </c>
      <c r="F519" s="180" t="str">
        <f t="shared" si="10"/>
        <v>-</v>
      </c>
    </row>
    <row r="520" spans="1:6" s="1" customFormat="1" ht="12.75" customHeight="1" x14ac:dyDescent="0.2">
      <c r="A520" s="179" t="s">
        <v>1048</v>
      </c>
      <c r="B520" s="87" t="s">
        <v>1049</v>
      </c>
      <c r="C520" s="97" t="s">
        <v>1048</v>
      </c>
      <c r="D520" s="279">
        <v>0</v>
      </c>
      <c r="E520" s="279">
        <v>0</v>
      </c>
      <c r="F520" s="180"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9" t="s">
        <v>1052</v>
      </c>
      <c r="B522" s="181" t="s">
        <v>1053</v>
      </c>
      <c r="C522" s="97" t="s">
        <v>1052</v>
      </c>
      <c r="D522" s="267">
        <f>D523+D526+D529+D532</f>
        <v>0</v>
      </c>
      <c r="E522" s="267">
        <f>E523+E526+E529+E532</f>
        <v>0</v>
      </c>
      <c r="F522" s="180" t="str">
        <f t="shared" si="10"/>
        <v>-</v>
      </c>
    </row>
    <row r="523" spans="1:6" s="1" customFormat="1" ht="12.75" customHeight="1" x14ac:dyDescent="0.2">
      <c r="A523" s="179" t="s">
        <v>1054</v>
      </c>
      <c r="B523" s="87" t="s">
        <v>1055</v>
      </c>
      <c r="C523" s="97" t="s">
        <v>1054</v>
      </c>
      <c r="D523" s="267">
        <f>SUM(D524:D525)</f>
        <v>0</v>
      </c>
      <c r="E523" s="267">
        <f>SUM(E524:E525)</f>
        <v>0</v>
      </c>
      <c r="F523" s="180" t="str">
        <f t="shared" si="10"/>
        <v>-</v>
      </c>
    </row>
    <row r="524" spans="1:6" s="1" customFormat="1" ht="12.75" customHeight="1" x14ac:dyDescent="0.2">
      <c r="A524" s="179" t="s">
        <v>1056</v>
      </c>
      <c r="B524" s="87" t="s">
        <v>1057</v>
      </c>
      <c r="C524" s="97" t="s">
        <v>1056</v>
      </c>
      <c r="D524" s="279">
        <v>0</v>
      </c>
      <c r="E524" s="279">
        <v>0</v>
      </c>
      <c r="F524" s="180" t="str">
        <f t="shared" si="10"/>
        <v>-</v>
      </c>
    </row>
    <row r="525" spans="1:6" s="1" customFormat="1" ht="12.75" customHeight="1" x14ac:dyDescent="0.2">
      <c r="A525" s="179" t="s">
        <v>1058</v>
      </c>
      <c r="B525" s="87" t="s">
        <v>1059</v>
      </c>
      <c r="C525" s="97" t="s">
        <v>1058</v>
      </c>
      <c r="D525" s="279">
        <v>0</v>
      </c>
      <c r="E525" s="279">
        <v>0</v>
      </c>
      <c r="F525" s="180" t="str">
        <f t="shared" si="10"/>
        <v>-</v>
      </c>
    </row>
    <row r="526" spans="1:6" s="1" customFormat="1" ht="12.75" customHeight="1" x14ac:dyDescent="0.2">
      <c r="A526" s="179" t="s">
        <v>1060</v>
      </c>
      <c r="B526" s="87" t="s">
        <v>1061</v>
      </c>
      <c r="C526" s="97" t="s">
        <v>1060</v>
      </c>
      <c r="D526" s="267">
        <f>SUM(D527:D528)</f>
        <v>0</v>
      </c>
      <c r="E526" s="267">
        <f>SUM(E527:E528)</f>
        <v>0</v>
      </c>
      <c r="F526" s="180" t="str">
        <f t="shared" si="10"/>
        <v>-</v>
      </c>
    </row>
    <row r="527" spans="1:6" s="1" customFormat="1" ht="12.75" customHeight="1" x14ac:dyDescent="0.2">
      <c r="A527" s="179" t="s">
        <v>1062</v>
      </c>
      <c r="B527" s="87" t="s">
        <v>1063</v>
      </c>
      <c r="C527" s="97" t="s">
        <v>1062</v>
      </c>
      <c r="D527" s="279">
        <v>0</v>
      </c>
      <c r="E527" s="279">
        <v>0</v>
      </c>
      <c r="F527" s="180" t="str">
        <f t="shared" si="10"/>
        <v>-</v>
      </c>
    </row>
    <row r="528" spans="1:6" s="1" customFormat="1" ht="12.75" customHeight="1" x14ac:dyDescent="0.2">
      <c r="A528" s="179" t="s">
        <v>1064</v>
      </c>
      <c r="B528" s="87" t="s">
        <v>1065</v>
      </c>
      <c r="C528" s="97" t="s">
        <v>1064</v>
      </c>
      <c r="D528" s="279">
        <v>0</v>
      </c>
      <c r="E528" s="279">
        <v>0</v>
      </c>
      <c r="F528" s="180" t="str">
        <f t="shared" si="10"/>
        <v>-</v>
      </c>
    </row>
    <row r="529" spans="1:6" s="1" customFormat="1" ht="12.75" customHeight="1" x14ac:dyDescent="0.2">
      <c r="A529" s="179" t="s">
        <v>1066</v>
      </c>
      <c r="B529" s="87" t="s">
        <v>1067</v>
      </c>
      <c r="C529" s="97" t="s">
        <v>1066</v>
      </c>
      <c r="D529" s="267">
        <f>SUM(D530:D531)</f>
        <v>0</v>
      </c>
      <c r="E529" s="267">
        <f>SUM(E530:E531)</f>
        <v>0</v>
      </c>
      <c r="F529" s="180" t="str">
        <f t="shared" si="10"/>
        <v>-</v>
      </c>
    </row>
    <row r="530" spans="1:6" s="1" customFormat="1" ht="12.75" customHeight="1" x14ac:dyDescent="0.2">
      <c r="A530" s="179" t="s">
        <v>1068</v>
      </c>
      <c r="B530" s="87" t="s">
        <v>1069</v>
      </c>
      <c r="C530" s="97" t="s">
        <v>1068</v>
      </c>
      <c r="D530" s="279">
        <v>0</v>
      </c>
      <c r="E530" s="279">
        <v>0</v>
      </c>
      <c r="F530" s="180" t="str">
        <f t="shared" si="10"/>
        <v>-</v>
      </c>
    </row>
    <row r="531" spans="1:6" s="1" customFormat="1" ht="12.75" customHeight="1" x14ac:dyDescent="0.2">
      <c r="A531" s="179" t="s">
        <v>1070</v>
      </c>
      <c r="B531" s="87" t="s">
        <v>1071</v>
      </c>
      <c r="C531" s="97" t="s">
        <v>1070</v>
      </c>
      <c r="D531" s="279">
        <v>0</v>
      </c>
      <c r="E531" s="279">
        <v>0</v>
      </c>
      <c r="F531" s="180" t="str">
        <f t="shared" si="10"/>
        <v>-</v>
      </c>
    </row>
    <row r="532" spans="1:6" s="1" customFormat="1" ht="12.75" customHeight="1" x14ac:dyDescent="0.2">
      <c r="A532" s="179" t="s">
        <v>1072</v>
      </c>
      <c r="B532" s="87" t="s">
        <v>1073</v>
      </c>
      <c r="C532" s="97" t="s">
        <v>1072</v>
      </c>
      <c r="D532" s="267">
        <f>SUM(D533:D534)</f>
        <v>0</v>
      </c>
      <c r="E532" s="267">
        <f>SUM(E533:E534)</f>
        <v>0</v>
      </c>
      <c r="F532" s="180" t="str">
        <f t="shared" si="10"/>
        <v>-</v>
      </c>
    </row>
    <row r="533" spans="1:6" s="1" customFormat="1" ht="12.75" customHeight="1" x14ac:dyDescent="0.2">
      <c r="A533" s="179" t="s">
        <v>1074</v>
      </c>
      <c r="B533" s="87" t="s">
        <v>1075</v>
      </c>
      <c r="C533" s="97" t="s">
        <v>1074</v>
      </c>
      <c r="D533" s="279">
        <v>0</v>
      </c>
      <c r="E533" s="279">
        <v>0</v>
      </c>
      <c r="F533" s="180" t="str">
        <f t="shared" si="10"/>
        <v>-</v>
      </c>
    </row>
    <row r="534" spans="1:6" s="1" customFormat="1" ht="12.75" customHeight="1" x14ac:dyDescent="0.2">
      <c r="A534" s="179" t="s">
        <v>1076</v>
      </c>
      <c r="B534" s="87" t="s">
        <v>1077</v>
      </c>
      <c r="C534" s="97" t="s">
        <v>1076</v>
      </c>
      <c r="D534" s="279">
        <v>0</v>
      </c>
      <c r="E534" s="279">
        <v>0</v>
      </c>
      <c r="F534" s="180" t="str">
        <f t="shared" si="10"/>
        <v>-</v>
      </c>
    </row>
    <row r="535" spans="1:6" s="1" customFormat="1" ht="12.75" customHeight="1" x14ac:dyDescent="0.2">
      <c r="A535" s="179" t="s">
        <v>1078</v>
      </c>
      <c r="B535" s="87" t="s">
        <v>1079</v>
      </c>
      <c r="C535" s="97" t="s">
        <v>1078</v>
      </c>
      <c r="D535" s="267">
        <f>D536+D571+D584+D597+D629</f>
        <v>0</v>
      </c>
      <c r="E535" s="267">
        <f>E536+E571+E584+E597+E629</f>
        <v>0</v>
      </c>
      <c r="F535" s="180" t="str">
        <f t="shared" si="10"/>
        <v>-</v>
      </c>
    </row>
    <row r="536" spans="1:6" s="1"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1" customFormat="1" ht="24" customHeight="1" x14ac:dyDescent="0.2">
      <c r="A537" s="179" t="s">
        <v>1082</v>
      </c>
      <c r="B537" s="87" t="s">
        <v>1083</v>
      </c>
      <c r="C537" s="97" t="s">
        <v>1082</v>
      </c>
      <c r="D537" s="267">
        <f>SUM(D538:D541)</f>
        <v>0</v>
      </c>
      <c r="E537" s="267">
        <f>SUM(E538:E541)</f>
        <v>0</v>
      </c>
      <c r="F537" s="180" t="str">
        <f t="shared" si="10"/>
        <v>-</v>
      </c>
    </row>
    <row r="538" spans="1:6" s="1" customFormat="1" ht="12.75" customHeight="1" x14ac:dyDescent="0.2">
      <c r="A538" s="179" t="s">
        <v>1084</v>
      </c>
      <c r="B538" s="87" t="s">
        <v>1085</v>
      </c>
      <c r="C538" s="97" t="s">
        <v>1084</v>
      </c>
      <c r="D538" s="279">
        <v>0</v>
      </c>
      <c r="E538" s="279">
        <v>0</v>
      </c>
      <c r="F538" s="180" t="str">
        <f t="shared" si="10"/>
        <v>-</v>
      </c>
    </row>
    <row r="539" spans="1:6" s="1" customFormat="1" ht="12.75" customHeight="1" x14ac:dyDescent="0.2">
      <c r="A539" s="179" t="s">
        <v>1086</v>
      </c>
      <c r="B539" s="87" t="s">
        <v>1087</v>
      </c>
      <c r="C539" s="97" t="s">
        <v>1086</v>
      </c>
      <c r="D539" s="279">
        <v>0</v>
      </c>
      <c r="E539" s="279">
        <v>0</v>
      </c>
      <c r="F539" s="180" t="str">
        <f t="shared" si="10"/>
        <v>-</v>
      </c>
    </row>
    <row r="540" spans="1:6" s="1" customFormat="1" ht="12.75" customHeight="1" x14ac:dyDescent="0.2">
      <c r="A540" s="179" t="s">
        <v>1088</v>
      </c>
      <c r="B540" s="87" t="s">
        <v>1089</v>
      </c>
      <c r="C540" s="97" t="s">
        <v>1088</v>
      </c>
      <c r="D540" s="279">
        <v>0</v>
      </c>
      <c r="E540" s="279">
        <v>0</v>
      </c>
      <c r="F540" s="180" t="str">
        <f t="shared" si="10"/>
        <v>-</v>
      </c>
    </row>
    <row r="541" spans="1:6" s="1" customFormat="1" ht="12.75" customHeight="1" x14ac:dyDescent="0.2">
      <c r="A541" s="179" t="s">
        <v>1090</v>
      </c>
      <c r="B541" s="87" t="s">
        <v>1091</v>
      </c>
      <c r="C541" s="97" t="s">
        <v>1090</v>
      </c>
      <c r="D541" s="279">
        <v>0</v>
      </c>
      <c r="E541" s="279">
        <v>0</v>
      </c>
      <c r="F541" s="180" t="str">
        <f t="shared" si="10"/>
        <v>-</v>
      </c>
    </row>
    <row r="542" spans="1:6" s="1" customFormat="1" ht="24" customHeight="1" x14ac:dyDescent="0.2">
      <c r="A542" s="179" t="s">
        <v>1092</v>
      </c>
      <c r="B542" s="95" t="s">
        <v>1093</v>
      </c>
      <c r="C542" s="97" t="s">
        <v>1092</v>
      </c>
      <c r="D542" s="267">
        <f>SUM(D543:D544)</f>
        <v>0</v>
      </c>
      <c r="E542" s="267">
        <f>SUM(E543:E544)</f>
        <v>0</v>
      </c>
      <c r="F542" s="180" t="str">
        <f t="shared" si="10"/>
        <v>-</v>
      </c>
    </row>
    <row r="543" spans="1:6" s="1" customFormat="1" ht="24" customHeight="1" x14ac:dyDescent="0.2">
      <c r="A543" s="179" t="s">
        <v>1094</v>
      </c>
      <c r="B543" s="87" t="s">
        <v>1095</v>
      </c>
      <c r="C543" s="97" t="s">
        <v>1094</v>
      </c>
      <c r="D543" s="279">
        <v>0</v>
      </c>
      <c r="E543" s="279">
        <v>0</v>
      </c>
      <c r="F543" s="180" t="str">
        <f t="shared" si="10"/>
        <v>-</v>
      </c>
    </row>
    <row r="544" spans="1:6" s="1" customFormat="1" ht="24" customHeight="1" x14ac:dyDescent="0.2">
      <c r="A544" s="179" t="s">
        <v>1096</v>
      </c>
      <c r="B544" s="87" t="s">
        <v>1097</v>
      </c>
      <c r="C544" s="97" t="s">
        <v>1096</v>
      </c>
      <c r="D544" s="279">
        <v>0</v>
      </c>
      <c r="E544" s="279">
        <v>0</v>
      </c>
      <c r="F544" s="180" t="str">
        <f t="shared" si="10"/>
        <v>-</v>
      </c>
    </row>
    <row r="545" spans="1:6" s="1" customFormat="1" ht="24" customHeight="1" x14ac:dyDescent="0.2">
      <c r="A545" s="179" t="s">
        <v>1098</v>
      </c>
      <c r="B545" s="87" t="s">
        <v>1099</v>
      </c>
      <c r="C545" s="97" t="s">
        <v>1098</v>
      </c>
      <c r="D545" s="267">
        <f>SUM(D546:D548)</f>
        <v>0</v>
      </c>
      <c r="E545" s="267">
        <f>SUM(E546:E548)</f>
        <v>0</v>
      </c>
      <c r="F545" s="180" t="str">
        <f t="shared" si="10"/>
        <v>-</v>
      </c>
    </row>
    <row r="546" spans="1:6" s="1" customFormat="1" ht="12.75" customHeight="1" x14ac:dyDescent="0.2">
      <c r="A546" s="179" t="s">
        <v>1100</v>
      </c>
      <c r="B546" s="87" t="s">
        <v>1101</v>
      </c>
      <c r="C546" s="97" t="s">
        <v>1100</v>
      </c>
      <c r="D546" s="279">
        <v>0</v>
      </c>
      <c r="E546" s="279">
        <v>0</v>
      </c>
      <c r="F546" s="180" t="str">
        <f t="shared" si="10"/>
        <v>-</v>
      </c>
    </row>
    <row r="547" spans="1:6" s="1" customFormat="1" ht="12.75" customHeight="1" x14ac:dyDescent="0.2">
      <c r="A547" s="187" t="s">
        <v>1102</v>
      </c>
      <c r="B547" s="87" t="s">
        <v>1103</v>
      </c>
      <c r="C547" s="99" t="s">
        <v>1102</v>
      </c>
      <c r="D547" s="279">
        <v>0</v>
      </c>
      <c r="E547" s="279">
        <v>0</v>
      </c>
      <c r="F547" s="180" t="str">
        <f t="shared" si="10"/>
        <v>-</v>
      </c>
    </row>
    <row r="548" spans="1:6" s="1" customFormat="1" ht="12.75" customHeight="1" x14ac:dyDescent="0.2">
      <c r="A548" s="187" t="s">
        <v>1104</v>
      </c>
      <c r="B548" s="87" t="s">
        <v>1105</v>
      </c>
      <c r="C548" s="99" t="s">
        <v>1104</v>
      </c>
      <c r="D548" s="279">
        <v>0</v>
      </c>
      <c r="E548" s="279">
        <v>0</v>
      </c>
      <c r="F548" s="180" t="str">
        <f t="shared" si="10"/>
        <v>-</v>
      </c>
    </row>
    <row r="549" spans="1:6" s="1" customFormat="1" ht="12.75" customHeight="1" x14ac:dyDescent="0.2">
      <c r="A549" s="179" t="s">
        <v>1106</v>
      </c>
      <c r="B549" s="95" t="s">
        <v>1107</v>
      </c>
      <c r="C549" s="97" t="s">
        <v>1106</v>
      </c>
      <c r="D549" s="279">
        <v>0</v>
      </c>
      <c r="E549" s="279">
        <v>0</v>
      </c>
      <c r="F549" s="180" t="str">
        <f t="shared" si="10"/>
        <v>-</v>
      </c>
    </row>
    <row r="550" spans="1:6" s="1" customFormat="1" ht="24" customHeight="1" x14ac:dyDescent="0.2">
      <c r="A550" s="179" t="s">
        <v>1108</v>
      </c>
      <c r="B550" s="87" t="s">
        <v>1109</v>
      </c>
      <c r="C550" s="97" t="s">
        <v>1108</v>
      </c>
      <c r="D550" s="267">
        <f>SUM(D551:D556)</f>
        <v>0</v>
      </c>
      <c r="E550" s="267">
        <f>SUM(E551:E556)</f>
        <v>0</v>
      </c>
      <c r="F550" s="180" t="str">
        <f t="shared" si="10"/>
        <v>-</v>
      </c>
    </row>
    <row r="551" spans="1:6" s="1" customFormat="1" ht="12.75" customHeight="1" x14ac:dyDescent="0.2">
      <c r="A551" s="179" t="s">
        <v>1110</v>
      </c>
      <c r="B551" s="87" t="s">
        <v>1111</v>
      </c>
      <c r="C551" s="97" t="s">
        <v>1110</v>
      </c>
      <c r="D551" s="279">
        <v>0</v>
      </c>
      <c r="E551" s="279">
        <v>0</v>
      </c>
      <c r="F551" s="180" t="str">
        <f t="shared" si="10"/>
        <v>-</v>
      </c>
    </row>
    <row r="552" spans="1:6" s="1" customFormat="1" ht="12.75" customHeight="1" x14ac:dyDescent="0.2">
      <c r="A552" s="179" t="s">
        <v>1112</v>
      </c>
      <c r="B552" s="87" t="s">
        <v>1113</v>
      </c>
      <c r="C552" s="97" t="s">
        <v>1112</v>
      </c>
      <c r="D552" s="279">
        <v>0</v>
      </c>
      <c r="E552" s="279">
        <v>0</v>
      </c>
      <c r="F552" s="180" t="str">
        <f t="shared" si="10"/>
        <v>-</v>
      </c>
    </row>
    <row r="553" spans="1:6" s="1" customFormat="1" ht="24" customHeight="1" x14ac:dyDescent="0.2">
      <c r="A553" s="179" t="s">
        <v>1114</v>
      </c>
      <c r="B553" s="87" t="s">
        <v>1115</v>
      </c>
      <c r="C553" s="97" t="s">
        <v>1114</v>
      </c>
      <c r="D553" s="279">
        <v>0</v>
      </c>
      <c r="E553" s="279">
        <v>0</v>
      </c>
      <c r="F553" s="180" t="str">
        <f t="shared" si="10"/>
        <v>-</v>
      </c>
    </row>
    <row r="554" spans="1:6" s="1" customFormat="1" ht="12.75" customHeight="1" x14ac:dyDescent="0.2">
      <c r="A554" s="179" t="s">
        <v>1116</v>
      </c>
      <c r="B554" s="87" t="s">
        <v>1117</v>
      </c>
      <c r="C554" s="97" t="s">
        <v>1116</v>
      </c>
      <c r="D554" s="279">
        <v>0</v>
      </c>
      <c r="E554" s="279">
        <v>0</v>
      </c>
      <c r="F554" s="180" t="str">
        <f t="shared" si="10"/>
        <v>-</v>
      </c>
    </row>
    <row r="555" spans="1:6" s="1" customFormat="1" ht="12.75" customHeight="1" x14ac:dyDescent="0.2">
      <c r="A555" s="179" t="s">
        <v>1118</v>
      </c>
      <c r="B555" s="87" t="s">
        <v>1119</v>
      </c>
      <c r="C555" s="97" t="s">
        <v>1118</v>
      </c>
      <c r="D555" s="279">
        <v>0</v>
      </c>
      <c r="E555" s="279">
        <v>0</v>
      </c>
      <c r="F555" s="180" t="str">
        <f t="shared" si="10"/>
        <v>-</v>
      </c>
    </row>
    <row r="556" spans="1:6" s="1" customFormat="1" ht="12.75" customHeight="1" x14ac:dyDescent="0.2">
      <c r="A556" s="179" t="s">
        <v>1120</v>
      </c>
      <c r="B556" s="87" t="s">
        <v>1121</v>
      </c>
      <c r="C556" s="97" t="s">
        <v>1120</v>
      </c>
      <c r="D556" s="279">
        <v>0</v>
      </c>
      <c r="E556" s="279">
        <v>0</v>
      </c>
      <c r="F556" s="180" t="str">
        <f t="shared" si="10"/>
        <v>-</v>
      </c>
    </row>
    <row r="557" spans="1:6" s="1" customFormat="1" ht="24" customHeight="1" x14ac:dyDescent="0.2">
      <c r="A557" s="179" t="s">
        <v>1122</v>
      </c>
      <c r="B557" s="95" t="s">
        <v>1123</v>
      </c>
      <c r="C557" s="97" t="s">
        <v>1122</v>
      </c>
      <c r="D557" s="267">
        <f>SUM(D558:D561)</f>
        <v>0</v>
      </c>
      <c r="E557" s="267">
        <f>SUM(E558:E561)</f>
        <v>0</v>
      </c>
      <c r="F557" s="180" t="str">
        <f t="shared" si="10"/>
        <v>-</v>
      </c>
    </row>
    <row r="558" spans="1:6" s="1"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1" customFormat="1" ht="12.75" customHeight="1" x14ac:dyDescent="0.2">
      <c r="A559" s="179" t="s">
        <v>1126</v>
      </c>
      <c r="B559" s="87" t="s">
        <v>1127</v>
      </c>
      <c r="C559" s="97" t="s">
        <v>1126</v>
      </c>
      <c r="D559" s="279">
        <v>0</v>
      </c>
      <c r="E559" s="279">
        <v>0</v>
      </c>
      <c r="F559" s="180" t="str">
        <f t="shared" si="11"/>
        <v>-</v>
      </c>
    </row>
    <row r="560" spans="1:6" s="1" customFormat="1" ht="12.75" customHeight="1" x14ac:dyDescent="0.2">
      <c r="A560" s="179" t="s">
        <v>1128</v>
      </c>
      <c r="B560" s="87" t="s">
        <v>1129</v>
      </c>
      <c r="C560" s="97" t="s">
        <v>1128</v>
      </c>
      <c r="D560" s="279">
        <v>0</v>
      </c>
      <c r="E560" s="279">
        <v>0</v>
      </c>
      <c r="F560" s="180" t="str">
        <f t="shared" si="11"/>
        <v>-</v>
      </c>
    </row>
    <row r="561" spans="1:6" s="1" customFormat="1" ht="12.75" customHeight="1" x14ac:dyDescent="0.2">
      <c r="A561" s="179" t="s">
        <v>1130</v>
      </c>
      <c r="B561" s="87" t="s">
        <v>1131</v>
      </c>
      <c r="C561" s="97" t="s">
        <v>1130</v>
      </c>
      <c r="D561" s="279">
        <v>0</v>
      </c>
      <c r="E561" s="279">
        <v>0</v>
      </c>
      <c r="F561" s="180" t="str">
        <f t="shared" si="11"/>
        <v>-</v>
      </c>
    </row>
    <row r="562" spans="1:6" s="1" customFormat="1" ht="12.75" customHeight="1" x14ac:dyDescent="0.2">
      <c r="A562" s="179" t="s">
        <v>1132</v>
      </c>
      <c r="B562" s="87" t="s">
        <v>1133</v>
      </c>
      <c r="C562" s="97" t="s">
        <v>1132</v>
      </c>
      <c r="D562" s="267">
        <f>SUM(D563:D569)</f>
        <v>0</v>
      </c>
      <c r="E562" s="267">
        <f>SUM(E563:E569)</f>
        <v>0</v>
      </c>
      <c r="F562" s="180" t="str">
        <f t="shared" si="11"/>
        <v>-</v>
      </c>
    </row>
    <row r="563" spans="1:6" s="1" customFormat="1" ht="12.75" customHeight="1" x14ac:dyDescent="0.2">
      <c r="A563" s="179" t="s">
        <v>1134</v>
      </c>
      <c r="B563" s="87" t="s">
        <v>1135</v>
      </c>
      <c r="C563" s="97" t="s">
        <v>1134</v>
      </c>
      <c r="D563" s="279">
        <v>0</v>
      </c>
      <c r="E563" s="279">
        <v>0</v>
      </c>
      <c r="F563" s="180" t="str">
        <f t="shared" si="11"/>
        <v>-</v>
      </c>
    </row>
    <row r="564" spans="1:6" s="1" customFormat="1" ht="12.75" customHeight="1" x14ac:dyDescent="0.2">
      <c r="A564" s="179" t="s">
        <v>1136</v>
      </c>
      <c r="B564" s="87" t="s">
        <v>1137</v>
      </c>
      <c r="C564" s="97" t="s">
        <v>1136</v>
      </c>
      <c r="D564" s="279">
        <v>0</v>
      </c>
      <c r="E564" s="279">
        <v>0</v>
      </c>
      <c r="F564" s="180" t="str">
        <f t="shared" si="11"/>
        <v>-</v>
      </c>
    </row>
    <row r="565" spans="1:6" s="1" customFormat="1" ht="12.75" customHeight="1" x14ac:dyDescent="0.2">
      <c r="A565" s="179" t="s">
        <v>1138</v>
      </c>
      <c r="B565" s="87" t="s">
        <v>1139</v>
      </c>
      <c r="C565" s="97" t="s">
        <v>1138</v>
      </c>
      <c r="D565" s="279">
        <v>0</v>
      </c>
      <c r="E565" s="279">
        <v>0</v>
      </c>
      <c r="F565" s="180" t="str">
        <f t="shared" si="11"/>
        <v>-</v>
      </c>
    </row>
    <row r="566" spans="1:6" s="1" customFormat="1" ht="12.75" customHeight="1" x14ac:dyDescent="0.2">
      <c r="A566" s="179" t="s">
        <v>1140</v>
      </c>
      <c r="B566" s="87" t="s">
        <v>1141</v>
      </c>
      <c r="C566" s="97" t="s">
        <v>1140</v>
      </c>
      <c r="D566" s="279">
        <v>0</v>
      </c>
      <c r="E566" s="279">
        <v>0</v>
      </c>
      <c r="F566" s="180" t="str">
        <f t="shared" si="11"/>
        <v>-</v>
      </c>
    </row>
    <row r="567" spans="1:6" s="1" customFormat="1" ht="12.75" customHeight="1" x14ac:dyDescent="0.2">
      <c r="A567" s="179" t="s">
        <v>1142</v>
      </c>
      <c r="B567" s="87" t="s">
        <v>1143</v>
      </c>
      <c r="C567" s="97" t="s">
        <v>1142</v>
      </c>
      <c r="D567" s="279">
        <v>0</v>
      </c>
      <c r="E567" s="279">
        <v>0</v>
      </c>
      <c r="F567" s="180"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9" t="s">
        <v>1150</v>
      </c>
      <c r="B571" s="181" t="s">
        <v>1151</v>
      </c>
      <c r="C571" s="97" t="s">
        <v>1150</v>
      </c>
      <c r="D571" s="267">
        <f>D572+D575+D578+D581</f>
        <v>0</v>
      </c>
      <c r="E571" s="267">
        <f>E572+E575+E578+E581</f>
        <v>0</v>
      </c>
      <c r="F571" s="180" t="str">
        <f t="shared" si="11"/>
        <v>-</v>
      </c>
    </row>
    <row r="572" spans="1:6" s="1" customFormat="1" ht="12.75" customHeight="1" x14ac:dyDescent="0.2">
      <c r="A572" s="179" t="s">
        <v>1152</v>
      </c>
      <c r="B572" s="87" t="s">
        <v>1153</v>
      </c>
      <c r="C572" s="97" t="s">
        <v>1152</v>
      </c>
      <c r="D572" s="267">
        <f>SUM(D573:D574)</f>
        <v>0</v>
      </c>
      <c r="E572" s="267">
        <f>SUM(E573:E574)</f>
        <v>0</v>
      </c>
      <c r="F572" s="180" t="str">
        <f t="shared" si="11"/>
        <v>-</v>
      </c>
    </row>
    <row r="573" spans="1:6" s="1" customFormat="1" ht="12.75" customHeight="1" x14ac:dyDescent="0.2">
      <c r="A573" s="179" t="s">
        <v>1154</v>
      </c>
      <c r="B573" s="87" t="s">
        <v>1155</v>
      </c>
      <c r="C573" s="97" t="s">
        <v>1154</v>
      </c>
      <c r="D573" s="279">
        <v>0</v>
      </c>
      <c r="E573" s="279">
        <v>0</v>
      </c>
      <c r="F573" s="180" t="str">
        <f t="shared" si="11"/>
        <v>-</v>
      </c>
    </row>
    <row r="574" spans="1:6" s="1" customFormat="1" ht="12.75" customHeight="1" x14ac:dyDescent="0.2">
      <c r="A574" s="179" t="s">
        <v>1156</v>
      </c>
      <c r="B574" s="87" t="s">
        <v>1157</v>
      </c>
      <c r="C574" s="97" t="s">
        <v>1156</v>
      </c>
      <c r="D574" s="279">
        <v>0</v>
      </c>
      <c r="E574" s="279">
        <v>0</v>
      </c>
      <c r="F574" s="180" t="str">
        <f t="shared" si="11"/>
        <v>-</v>
      </c>
    </row>
    <row r="575" spans="1:6" s="1" customFormat="1" ht="12.75" customHeight="1" x14ac:dyDescent="0.2">
      <c r="A575" s="179" t="s">
        <v>1158</v>
      </c>
      <c r="B575" s="87" t="s">
        <v>1159</v>
      </c>
      <c r="C575" s="97" t="s">
        <v>1158</v>
      </c>
      <c r="D575" s="267">
        <f>SUM(D576:D577)</f>
        <v>0</v>
      </c>
      <c r="E575" s="267">
        <f>SUM(E576:E577)</f>
        <v>0</v>
      </c>
      <c r="F575" s="180" t="str">
        <f t="shared" si="11"/>
        <v>-</v>
      </c>
    </row>
    <row r="576" spans="1:6" s="1" customFormat="1" ht="12.75" customHeight="1" x14ac:dyDescent="0.2">
      <c r="A576" s="179" t="s">
        <v>1160</v>
      </c>
      <c r="B576" s="87" t="s">
        <v>951</v>
      </c>
      <c r="C576" s="97" t="s">
        <v>1160</v>
      </c>
      <c r="D576" s="279">
        <v>0</v>
      </c>
      <c r="E576" s="279">
        <v>0</v>
      </c>
      <c r="F576" s="180" t="str">
        <f t="shared" si="11"/>
        <v>-</v>
      </c>
    </row>
    <row r="577" spans="1:6" s="1" customFormat="1" ht="12.75" customHeight="1" x14ac:dyDescent="0.2">
      <c r="A577" s="179" t="s">
        <v>1161</v>
      </c>
      <c r="B577" s="87" t="s">
        <v>953</v>
      </c>
      <c r="C577" s="97" t="s">
        <v>1161</v>
      </c>
      <c r="D577" s="279">
        <v>0</v>
      </c>
      <c r="E577" s="279">
        <v>0</v>
      </c>
      <c r="F577" s="180" t="str">
        <f t="shared" si="11"/>
        <v>-</v>
      </c>
    </row>
    <row r="578" spans="1:6" s="1" customFormat="1" ht="12.75" customHeight="1" x14ac:dyDescent="0.2">
      <c r="A578" s="179" t="s">
        <v>1162</v>
      </c>
      <c r="B578" s="87" t="s">
        <v>1163</v>
      </c>
      <c r="C578" s="97" t="s">
        <v>1162</v>
      </c>
      <c r="D578" s="267">
        <f>SUM(D579:D580)</f>
        <v>0</v>
      </c>
      <c r="E578" s="267">
        <f>SUM(E579:E580)</f>
        <v>0</v>
      </c>
      <c r="F578" s="180" t="str">
        <f t="shared" si="11"/>
        <v>-</v>
      </c>
    </row>
    <row r="579" spans="1:6" s="1" customFormat="1" ht="12.75" customHeight="1" x14ac:dyDescent="0.2">
      <c r="A579" s="179" t="s">
        <v>1164</v>
      </c>
      <c r="B579" s="87" t="s">
        <v>957</v>
      </c>
      <c r="C579" s="97" t="s">
        <v>1164</v>
      </c>
      <c r="D579" s="279">
        <v>0</v>
      </c>
      <c r="E579" s="279">
        <v>0</v>
      </c>
      <c r="F579" s="180" t="str">
        <f t="shared" si="11"/>
        <v>-</v>
      </c>
    </row>
    <row r="580" spans="1:6" s="1" customFormat="1" ht="12.75" customHeight="1" x14ac:dyDescent="0.2">
      <c r="A580" s="179" t="s">
        <v>1165</v>
      </c>
      <c r="B580" s="87" t="s">
        <v>959</v>
      </c>
      <c r="C580" s="97" t="s">
        <v>1165</v>
      </c>
      <c r="D580" s="279">
        <v>0</v>
      </c>
      <c r="E580" s="279">
        <v>0</v>
      </c>
      <c r="F580" s="180" t="str">
        <f t="shared" si="11"/>
        <v>-</v>
      </c>
    </row>
    <row r="581" spans="1:6" s="1" customFormat="1" ht="12.75" customHeight="1" x14ac:dyDescent="0.2">
      <c r="A581" s="179" t="s">
        <v>1166</v>
      </c>
      <c r="B581" s="87" t="s">
        <v>1167</v>
      </c>
      <c r="C581" s="97" t="s">
        <v>1166</v>
      </c>
      <c r="D581" s="267">
        <f>SUM(D582:D583)</f>
        <v>0</v>
      </c>
      <c r="E581" s="267">
        <f>SUM(E582:E583)</f>
        <v>0</v>
      </c>
      <c r="F581" s="180" t="str">
        <f t="shared" si="11"/>
        <v>-</v>
      </c>
    </row>
    <row r="582" spans="1:6" s="1" customFormat="1" ht="12.75" customHeight="1" x14ac:dyDescent="0.2">
      <c r="A582" s="187" t="s">
        <v>1168</v>
      </c>
      <c r="B582" s="87" t="s">
        <v>1169</v>
      </c>
      <c r="C582" s="99" t="s">
        <v>1168</v>
      </c>
      <c r="D582" s="279">
        <v>0</v>
      </c>
      <c r="E582" s="279">
        <v>0</v>
      </c>
      <c r="F582" s="180" t="str">
        <f t="shared" si="11"/>
        <v>-</v>
      </c>
    </row>
    <row r="583" spans="1:6" s="1" customFormat="1" ht="12.75" customHeight="1" x14ac:dyDescent="0.2">
      <c r="A583" s="187" t="s">
        <v>1170</v>
      </c>
      <c r="B583" s="87" t="s">
        <v>1077</v>
      </c>
      <c r="C583" s="99" t="s">
        <v>1170</v>
      </c>
      <c r="D583" s="279">
        <v>0</v>
      </c>
      <c r="E583" s="279">
        <v>0</v>
      </c>
      <c r="F583" s="180" t="str">
        <f t="shared" si="11"/>
        <v>-</v>
      </c>
    </row>
    <row r="584" spans="1:6" s="1" customFormat="1" ht="24" customHeight="1" x14ac:dyDescent="0.2">
      <c r="A584" s="179" t="s">
        <v>1171</v>
      </c>
      <c r="B584" s="181" t="s">
        <v>1172</v>
      </c>
      <c r="C584" s="97" t="s">
        <v>1171</v>
      </c>
      <c r="D584" s="267">
        <f>D585+D589+D591+D594</f>
        <v>0</v>
      </c>
      <c r="E584" s="267">
        <f>E585+E589+E591+E594</f>
        <v>0</v>
      </c>
      <c r="F584" s="180" t="str">
        <f t="shared" si="11"/>
        <v>-</v>
      </c>
    </row>
    <row r="585" spans="1:6" s="1" customFormat="1" ht="24" customHeight="1" x14ac:dyDescent="0.2">
      <c r="A585" s="179" t="s">
        <v>1173</v>
      </c>
      <c r="B585" s="184" t="s">
        <v>1174</v>
      </c>
      <c r="C585" s="97" t="s">
        <v>1173</v>
      </c>
      <c r="D585" s="267">
        <f>SUM(D586:D588)</f>
        <v>0</v>
      </c>
      <c r="E585" s="267">
        <f>SUM(E586:E588)</f>
        <v>0</v>
      </c>
      <c r="F585" s="180" t="str">
        <f t="shared" si="11"/>
        <v>-</v>
      </c>
    </row>
    <row r="586" spans="1:6" s="1" customFormat="1" ht="12.75" customHeight="1" x14ac:dyDescent="0.2">
      <c r="A586" s="179" t="s">
        <v>1175</v>
      </c>
      <c r="B586" s="181" t="s">
        <v>971</v>
      </c>
      <c r="C586" s="97" t="s">
        <v>1175</v>
      </c>
      <c r="D586" s="279">
        <v>0</v>
      </c>
      <c r="E586" s="279">
        <v>0</v>
      </c>
      <c r="F586" s="180" t="str">
        <f t="shared" si="11"/>
        <v>-</v>
      </c>
    </row>
    <row r="587" spans="1:6" s="1" customFormat="1" ht="12.75" customHeight="1" x14ac:dyDescent="0.2">
      <c r="A587" s="179" t="s">
        <v>1176</v>
      </c>
      <c r="B587" s="181" t="s">
        <v>973</v>
      </c>
      <c r="C587" s="97" t="s">
        <v>1176</v>
      </c>
      <c r="D587" s="279">
        <v>0</v>
      </c>
      <c r="E587" s="279">
        <v>0</v>
      </c>
      <c r="F587" s="180" t="str">
        <f t="shared" si="11"/>
        <v>-</v>
      </c>
    </row>
    <row r="588" spans="1:6" s="1" customFormat="1" ht="12.75" customHeight="1" x14ac:dyDescent="0.2">
      <c r="A588" s="179" t="s">
        <v>1177</v>
      </c>
      <c r="B588" s="181" t="s">
        <v>975</v>
      </c>
      <c r="C588" s="97" t="s">
        <v>1177</v>
      </c>
      <c r="D588" s="279">
        <v>0</v>
      </c>
      <c r="E588" s="279">
        <v>0</v>
      </c>
      <c r="F588" s="180" t="str">
        <f t="shared" si="11"/>
        <v>-</v>
      </c>
    </row>
    <row r="589" spans="1:6" s="1" customFormat="1" ht="24" customHeight="1" x14ac:dyDescent="0.2">
      <c r="A589" s="179" t="s">
        <v>1178</v>
      </c>
      <c r="B589" s="181" t="s">
        <v>1179</v>
      </c>
      <c r="C589" s="97" t="s">
        <v>1178</v>
      </c>
      <c r="D589" s="267">
        <f>D590</f>
        <v>0</v>
      </c>
      <c r="E589" s="267">
        <f>E590</f>
        <v>0</v>
      </c>
      <c r="F589" s="180" t="str">
        <f t="shared" si="11"/>
        <v>-</v>
      </c>
    </row>
    <row r="590" spans="1:6" s="1" customFormat="1" ht="12.75" customHeight="1" x14ac:dyDescent="0.2">
      <c r="A590" s="179" t="s">
        <v>1180</v>
      </c>
      <c r="B590" s="181" t="s">
        <v>1181</v>
      </c>
      <c r="C590" s="97" t="s">
        <v>1180</v>
      </c>
      <c r="D590" s="279">
        <v>0</v>
      </c>
      <c r="E590" s="279">
        <v>0</v>
      </c>
      <c r="F590" s="180" t="str">
        <f t="shared" si="11"/>
        <v>-</v>
      </c>
    </row>
    <row r="591" spans="1:6" s="1" customFormat="1" ht="24" customHeight="1" x14ac:dyDescent="0.2">
      <c r="A591" s="179" t="s">
        <v>1182</v>
      </c>
      <c r="B591" s="181" t="s">
        <v>1183</v>
      </c>
      <c r="C591" s="97" t="s">
        <v>1182</v>
      </c>
      <c r="D591" s="267">
        <f>SUM(D592:D593)</f>
        <v>0</v>
      </c>
      <c r="E591" s="267">
        <f>SUM(E592:E593)</f>
        <v>0</v>
      </c>
      <c r="F591" s="180" t="str">
        <f t="shared" si="11"/>
        <v>-</v>
      </c>
    </row>
    <row r="592" spans="1:6" s="1" customFormat="1" ht="24" customHeight="1" x14ac:dyDescent="0.2">
      <c r="A592" s="179" t="s">
        <v>1184</v>
      </c>
      <c r="B592" s="184" t="s">
        <v>1185</v>
      </c>
      <c r="C592" s="97" t="s">
        <v>1184</v>
      </c>
      <c r="D592" s="279">
        <v>0</v>
      </c>
      <c r="E592" s="279">
        <v>0</v>
      </c>
      <c r="F592" s="180" t="str">
        <f t="shared" si="11"/>
        <v>-</v>
      </c>
    </row>
    <row r="593" spans="1:6" s="1" customFormat="1" ht="12.75" customHeight="1" x14ac:dyDescent="0.2">
      <c r="A593" s="179" t="s">
        <v>1186</v>
      </c>
      <c r="B593" s="181" t="s">
        <v>1187</v>
      </c>
      <c r="C593" s="97" t="s">
        <v>1186</v>
      </c>
      <c r="D593" s="279">
        <v>0</v>
      </c>
      <c r="E593" s="279">
        <v>0</v>
      </c>
      <c r="F593" s="180" t="str">
        <f t="shared" si="11"/>
        <v>-</v>
      </c>
    </row>
    <row r="594" spans="1:6" s="1" customFormat="1" ht="24" customHeight="1" x14ac:dyDescent="0.2">
      <c r="A594" s="187" t="s">
        <v>1188</v>
      </c>
      <c r="B594" s="181" t="s">
        <v>1189</v>
      </c>
      <c r="C594" s="99" t="s">
        <v>1188</v>
      </c>
      <c r="D594" s="267">
        <f>SUM(D595:D596)</f>
        <v>0</v>
      </c>
      <c r="E594" s="267">
        <f>SUM(E595:E596)</f>
        <v>0</v>
      </c>
      <c r="F594" s="180" t="str">
        <f t="shared" si="11"/>
        <v>-</v>
      </c>
    </row>
    <row r="595" spans="1:6" s="1" customFormat="1" ht="12.75" customHeight="1" x14ac:dyDescent="0.2">
      <c r="A595" s="179" t="s">
        <v>1190</v>
      </c>
      <c r="B595" s="87" t="s">
        <v>987</v>
      </c>
      <c r="C595" s="97" t="s">
        <v>1190</v>
      </c>
      <c r="D595" s="279">
        <v>0</v>
      </c>
      <c r="E595" s="279">
        <v>0</v>
      </c>
      <c r="F595" s="180" t="str">
        <f t="shared" si="11"/>
        <v>-</v>
      </c>
    </row>
    <row r="596" spans="1:6" s="1" customFormat="1" ht="12.75" customHeight="1" x14ac:dyDescent="0.2">
      <c r="A596" s="179" t="s">
        <v>1191</v>
      </c>
      <c r="B596" s="87" t="s">
        <v>989</v>
      </c>
      <c r="C596" s="97" t="s">
        <v>1191</v>
      </c>
      <c r="D596" s="279">
        <v>0</v>
      </c>
      <c r="E596" s="279">
        <v>0</v>
      </c>
      <c r="F596" s="180" t="str">
        <f t="shared" si="11"/>
        <v>-</v>
      </c>
    </row>
    <row r="597" spans="1:6" s="1" customFormat="1" ht="24" customHeight="1" x14ac:dyDescent="0.2">
      <c r="A597" s="179" t="s">
        <v>1192</v>
      </c>
      <c r="B597" s="95" t="s">
        <v>1193</v>
      </c>
      <c r="C597" s="97" t="s">
        <v>1192</v>
      </c>
      <c r="D597" s="267">
        <f>D598+D603+D607+D609+D616+D621</f>
        <v>0</v>
      </c>
      <c r="E597" s="267">
        <f>E598+E603+E607+E609+E616+E621</f>
        <v>0</v>
      </c>
      <c r="F597" s="180" t="str">
        <f t="shared" si="11"/>
        <v>-</v>
      </c>
    </row>
    <row r="598" spans="1:6" s="1" customFormat="1" ht="24" customHeight="1" x14ac:dyDescent="0.2">
      <c r="A598" s="179" t="s">
        <v>1194</v>
      </c>
      <c r="B598" s="87" t="s">
        <v>1195</v>
      </c>
      <c r="C598" s="97" t="s">
        <v>1194</v>
      </c>
      <c r="D598" s="267">
        <f>SUM(D599:D602)</f>
        <v>0</v>
      </c>
      <c r="E598" s="267">
        <f>SUM(E599:E602)</f>
        <v>0</v>
      </c>
      <c r="F598" s="180" t="str">
        <f t="shared" si="11"/>
        <v>-</v>
      </c>
    </row>
    <row r="599" spans="1:6" s="1" customFormat="1" ht="12.75" customHeight="1" x14ac:dyDescent="0.2">
      <c r="A599" s="179" t="s">
        <v>1196</v>
      </c>
      <c r="B599" s="87" t="s">
        <v>1197</v>
      </c>
      <c r="C599" s="97" t="s">
        <v>1196</v>
      </c>
      <c r="D599" s="279">
        <v>0</v>
      </c>
      <c r="E599" s="279">
        <v>0</v>
      </c>
      <c r="F599" s="180" t="str">
        <f t="shared" si="11"/>
        <v>-</v>
      </c>
    </row>
    <row r="600" spans="1:6" s="1" customFormat="1" ht="12.75" customHeight="1" x14ac:dyDescent="0.2">
      <c r="A600" s="179" t="s">
        <v>1198</v>
      </c>
      <c r="B600" s="87" t="s">
        <v>1199</v>
      </c>
      <c r="C600" s="97" t="s">
        <v>1198</v>
      </c>
      <c r="D600" s="279">
        <v>0</v>
      </c>
      <c r="E600" s="279">
        <v>0</v>
      </c>
      <c r="F600" s="180" t="str">
        <f t="shared" si="11"/>
        <v>-</v>
      </c>
    </row>
    <row r="601" spans="1:6" s="1" customFormat="1" ht="12.75" customHeight="1" x14ac:dyDescent="0.2">
      <c r="A601" s="179" t="s">
        <v>1200</v>
      </c>
      <c r="B601" s="87" t="s">
        <v>1201</v>
      </c>
      <c r="C601" s="97" t="s">
        <v>1200</v>
      </c>
      <c r="D601" s="279">
        <v>0</v>
      </c>
      <c r="E601" s="279">
        <v>0</v>
      </c>
      <c r="F601" s="180" t="str">
        <f t="shared" si="11"/>
        <v>-</v>
      </c>
    </row>
    <row r="602" spans="1:6" s="1" customFormat="1" ht="12.75" customHeight="1" x14ac:dyDescent="0.2">
      <c r="A602" s="179" t="s">
        <v>1202</v>
      </c>
      <c r="B602" s="87" t="s">
        <v>1203</v>
      </c>
      <c r="C602" s="97" t="s">
        <v>1202</v>
      </c>
      <c r="D602" s="279">
        <v>0</v>
      </c>
      <c r="E602" s="279">
        <v>0</v>
      </c>
      <c r="F602" s="180" t="str">
        <f t="shared" si="11"/>
        <v>-</v>
      </c>
    </row>
    <row r="603" spans="1:6" s="1" customFormat="1" ht="24" customHeight="1" x14ac:dyDescent="0.2">
      <c r="A603" s="179" t="s">
        <v>1204</v>
      </c>
      <c r="B603" s="87" t="s">
        <v>1205</v>
      </c>
      <c r="C603" s="97" t="s">
        <v>1204</v>
      </c>
      <c r="D603" s="267">
        <f>SUM(D604:D606)</f>
        <v>0</v>
      </c>
      <c r="E603" s="267">
        <f>SUM(E604:E606)</f>
        <v>0</v>
      </c>
      <c r="F603" s="180" t="str">
        <f t="shared" si="11"/>
        <v>-</v>
      </c>
    </row>
    <row r="604" spans="1:6" s="1" customFormat="1" ht="12.75" customHeight="1" x14ac:dyDescent="0.2">
      <c r="A604" s="179" t="s">
        <v>1206</v>
      </c>
      <c r="B604" s="87" t="s">
        <v>1207</v>
      </c>
      <c r="C604" s="97" t="s">
        <v>1206</v>
      </c>
      <c r="D604" s="279">
        <v>0</v>
      </c>
      <c r="E604" s="279">
        <v>0</v>
      </c>
      <c r="F604" s="180" t="str">
        <f t="shared" si="11"/>
        <v>-</v>
      </c>
    </row>
    <row r="605" spans="1:6" s="1" customFormat="1" ht="24" customHeight="1" x14ac:dyDescent="0.2">
      <c r="A605" s="179" t="s">
        <v>1208</v>
      </c>
      <c r="B605" s="87" t="s">
        <v>1209</v>
      </c>
      <c r="C605" s="97" t="s">
        <v>1208</v>
      </c>
      <c r="D605" s="279">
        <v>0</v>
      </c>
      <c r="E605" s="279">
        <v>0</v>
      </c>
      <c r="F605" s="180" t="str">
        <f t="shared" si="11"/>
        <v>-</v>
      </c>
    </row>
    <row r="606" spans="1:6" s="1" customFormat="1" ht="24" customHeight="1" x14ac:dyDescent="0.2">
      <c r="A606" s="179" t="s">
        <v>1210</v>
      </c>
      <c r="B606" s="87" t="s">
        <v>1211</v>
      </c>
      <c r="C606" s="97" t="s">
        <v>1210</v>
      </c>
      <c r="D606" s="279">
        <v>0</v>
      </c>
      <c r="E606" s="279">
        <v>0</v>
      </c>
      <c r="F606" s="180" t="str">
        <f t="shared" si="11"/>
        <v>-</v>
      </c>
    </row>
    <row r="607" spans="1:6" s="1" customFormat="1" ht="24" customHeight="1" x14ac:dyDescent="0.2">
      <c r="A607" s="179" t="s">
        <v>1212</v>
      </c>
      <c r="B607" s="87" t="s">
        <v>1213</v>
      </c>
      <c r="C607" s="97" t="s">
        <v>1212</v>
      </c>
      <c r="D607" s="267">
        <f>D608</f>
        <v>0</v>
      </c>
      <c r="E607" s="267">
        <f>E608</f>
        <v>0</v>
      </c>
      <c r="F607" s="180" t="str">
        <f t="shared" si="11"/>
        <v>-</v>
      </c>
    </row>
    <row r="608" spans="1:6" s="1" customFormat="1" ht="12.75" customHeight="1" x14ac:dyDescent="0.2">
      <c r="A608" s="179" t="s">
        <v>1214</v>
      </c>
      <c r="B608" s="87" t="s">
        <v>1215</v>
      </c>
      <c r="C608" s="97" t="s">
        <v>1214</v>
      </c>
      <c r="D608" s="279">
        <v>0</v>
      </c>
      <c r="E608" s="279">
        <v>0</v>
      </c>
      <c r="F608" s="180" t="str">
        <f t="shared" si="11"/>
        <v>-</v>
      </c>
    </row>
    <row r="609" spans="1:6" s="1" customFormat="1" ht="24" customHeight="1" x14ac:dyDescent="0.2">
      <c r="A609" s="179" t="s">
        <v>1216</v>
      </c>
      <c r="B609" s="87" t="s">
        <v>1217</v>
      </c>
      <c r="C609" s="97" t="s">
        <v>1216</v>
      </c>
      <c r="D609" s="267">
        <f>SUM(D610:D615)</f>
        <v>0</v>
      </c>
      <c r="E609" s="267">
        <f>SUM(E610:E615)</f>
        <v>0</v>
      </c>
      <c r="F609" s="180" t="str">
        <f t="shared" si="11"/>
        <v>-</v>
      </c>
    </row>
    <row r="610" spans="1:6" s="1" customFormat="1" ht="24" customHeight="1" x14ac:dyDescent="0.2">
      <c r="A610" s="179" t="s">
        <v>1218</v>
      </c>
      <c r="B610" s="87" t="s">
        <v>1219</v>
      </c>
      <c r="C610" s="97" t="s">
        <v>1218</v>
      </c>
      <c r="D610" s="279">
        <v>0</v>
      </c>
      <c r="E610" s="279">
        <v>0</v>
      </c>
      <c r="F610" s="180" t="str">
        <f t="shared" si="11"/>
        <v>-</v>
      </c>
    </row>
    <row r="611" spans="1:6" s="1" customFormat="1" ht="24" customHeight="1" x14ac:dyDescent="0.2">
      <c r="A611" s="179" t="s">
        <v>1220</v>
      </c>
      <c r="B611" s="95" t="s">
        <v>1221</v>
      </c>
      <c r="C611" s="97" t="s">
        <v>1220</v>
      </c>
      <c r="D611" s="279">
        <v>0</v>
      </c>
      <c r="E611" s="279">
        <v>0</v>
      </c>
      <c r="F611" s="180" t="str">
        <f t="shared" si="11"/>
        <v>-</v>
      </c>
    </row>
    <row r="612" spans="1:6" s="1" customFormat="1" ht="24" customHeight="1" x14ac:dyDescent="0.2">
      <c r="A612" s="187" t="s">
        <v>1222</v>
      </c>
      <c r="B612" s="87" t="s">
        <v>1223</v>
      </c>
      <c r="C612" s="99" t="s">
        <v>1222</v>
      </c>
      <c r="D612" s="279">
        <v>0</v>
      </c>
      <c r="E612" s="279">
        <v>0</v>
      </c>
      <c r="F612" s="180" t="str">
        <f t="shared" si="11"/>
        <v>-</v>
      </c>
    </row>
    <row r="613" spans="1:6" s="1" customFormat="1" ht="12.75" customHeight="1" x14ac:dyDescent="0.2">
      <c r="A613" s="179" t="s">
        <v>1224</v>
      </c>
      <c r="B613" s="87" t="s">
        <v>1225</v>
      </c>
      <c r="C613" s="97" t="s">
        <v>1224</v>
      </c>
      <c r="D613" s="279">
        <v>0</v>
      </c>
      <c r="E613" s="279">
        <v>0</v>
      </c>
      <c r="F613" s="180" t="str">
        <f t="shared" si="11"/>
        <v>-</v>
      </c>
    </row>
    <row r="614" spans="1:6" s="1" customFormat="1" ht="12.75" customHeight="1" x14ac:dyDescent="0.2">
      <c r="A614" s="179" t="s">
        <v>1226</v>
      </c>
      <c r="B614" s="87" t="s">
        <v>1227</v>
      </c>
      <c r="C614" s="97" t="s">
        <v>1226</v>
      </c>
      <c r="D614" s="279">
        <v>0</v>
      </c>
      <c r="E614" s="279">
        <v>0</v>
      </c>
      <c r="F614" s="180" t="str">
        <f t="shared" si="11"/>
        <v>-</v>
      </c>
    </row>
    <row r="615" spans="1:6" s="1" customFormat="1" ht="24" customHeight="1" x14ac:dyDescent="0.2">
      <c r="A615" s="179" t="s">
        <v>1228</v>
      </c>
      <c r="B615" s="87" t="s">
        <v>1229</v>
      </c>
      <c r="C615" s="97" t="s">
        <v>1228</v>
      </c>
      <c r="D615" s="279">
        <v>0</v>
      </c>
      <c r="E615" s="279">
        <v>0</v>
      </c>
      <c r="F615" s="180" t="str">
        <f t="shared" si="11"/>
        <v>-</v>
      </c>
    </row>
    <row r="616" spans="1:6" s="1" customFormat="1" ht="24" customHeight="1" x14ac:dyDescent="0.2">
      <c r="A616" s="179" t="s">
        <v>1230</v>
      </c>
      <c r="B616" s="87" t="s">
        <v>1231</v>
      </c>
      <c r="C616" s="97" t="s">
        <v>1230</v>
      </c>
      <c r="D616" s="267">
        <f>SUM(D617:D620)</f>
        <v>0</v>
      </c>
      <c r="E616" s="267">
        <f>SUM(E617:E620)</f>
        <v>0</v>
      </c>
      <c r="F616" s="180" t="str">
        <f t="shared" si="11"/>
        <v>-</v>
      </c>
    </row>
    <row r="617" spans="1:6" s="1" customFormat="1" ht="24" customHeight="1" x14ac:dyDescent="0.2">
      <c r="A617" s="179" t="s">
        <v>1232</v>
      </c>
      <c r="B617" s="95" t="s">
        <v>1233</v>
      </c>
      <c r="C617" s="97" t="s">
        <v>1232</v>
      </c>
      <c r="D617" s="279">
        <v>0</v>
      </c>
      <c r="E617" s="279">
        <v>0</v>
      </c>
      <c r="F617" s="180" t="str">
        <f t="shared" si="11"/>
        <v>-</v>
      </c>
    </row>
    <row r="618" spans="1:6" s="1" customFormat="1" ht="12.75" customHeight="1" x14ac:dyDescent="0.2">
      <c r="A618" s="179" t="s">
        <v>1234</v>
      </c>
      <c r="B618" s="87" t="s">
        <v>1235</v>
      </c>
      <c r="C618" s="97" t="s">
        <v>1234</v>
      </c>
      <c r="D618" s="279">
        <v>0</v>
      </c>
      <c r="E618" s="279">
        <v>0</v>
      </c>
      <c r="F618" s="180" t="str">
        <f t="shared" si="11"/>
        <v>-</v>
      </c>
    </row>
    <row r="619" spans="1:6" s="1" customFormat="1" ht="12.75" customHeight="1" x14ac:dyDescent="0.2">
      <c r="A619" s="179" t="s">
        <v>1236</v>
      </c>
      <c r="B619" s="87" t="s">
        <v>1237</v>
      </c>
      <c r="C619" s="97" t="s">
        <v>1236</v>
      </c>
      <c r="D619" s="279">
        <v>0</v>
      </c>
      <c r="E619" s="279">
        <v>0</v>
      </c>
      <c r="F619" s="180" t="str">
        <f t="shared" si="11"/>
        <v>-</v>
      </c>
    </row>
    <row r="620" spans="1:6" s="1" customFormat="1" ht="12.75" customHeight="1" x14ac:dyDescent="0.2">
      <c r="A620" s="179" t="s">
        <v>1238</v>
      </c>
      <c r="B620" s="87" t="s">
        <v>1239</v>
      </c>
      <c r="C620" s="97" t="s">
        <v>1238</v>
      </c>
      <c r="D620" s="279">
        <v>0</v>
      </c>
      <c r="E620" s="279">
        <v>0</v>
      </c>
      <c r="F620" s="180" t="str">
        <f t="shared" si="11"/>
        <v>-</v>
      </c>
    </row>
    <row r="621" spans="1:6" s="1" customFormat="1" ht="24" customHeight="1" x14ac:dyDescent="0.2">
      <c r="A621" s="179" t="s">
        <v>1240</v>
      </c>
      <c r="B621" s="87" t="s">
        <v>1241</v>
      </c>
      <c r="C621" s="97" t="s">
        <v>1240</v>
      </c>
      <c r="D621" s="267">
        <f>SUM(D622:D628)</f>
        <v>0</v>
      </c>
      <c r="E621" s="267">
        <f>SUM(E622:E628)</f>
        <v>0</v>
      </c>
      <c r="F621" s="180" t="str">
        <f t="shared" si="11"/>
        <v>-</v>
      </c>
    </row>
    <row r="622" spans="1:6" s="1" customFormat="1" ht="12.75" customHeight="1" x14ac:dyDescent="0.2">
      <c r="A622" s="179" t="s">
        <v>1242</v>
      </c>
      <c r="B622" s="87" t="s">
        <v>1243</v>
      </c>
      <c r="C622" s="97" t="s">
        <v>1242</v>
      </c>
      <c r="D622" s="279">
        <v>0</v>
      </c>
      <c r="E622" s="279">
        <v>0</v>
      </c>
      <c r="F622" s="180" t="str">
        <f t="shared" ref="F622:F651" si="12">IF(D622&lt;&gt;0,IF(E622/D622&gt;=100,"&gt;&gt;100",E622/D622*100),"-")</f>
        <v>-</v>
      </c>
    </row>
    <row r="623" spans="1:6" s="1" customFormat="1" ht="12.75" customHeight="1" x14ac:dyDescent="0.2">
      <c r="A623" s="179" t="s">
        <v>1244</v>
      </c>
      <c r="B623" s="87" t="s">
        <v>1245</v>
      </c>
      <c r="C623" s="97" t="s">
        <v>1244</v>
      </c>
      <c r="D623" s="279">
        <v>0</v>
      </c>
      <c r="E623" s="279">
        <v>0</v>
      </c>
      <c r="F623" s="180" t="str">
        <f t="shared" si="12"/>
        <v>-</v>
      </c>
    </row>
    <row r="624" spans="1:6" s="1" customFormat="1" ht="12.75" customHeight="1" x14ac:dyDescent="0.2">
      <c r="A624" s="179" t="s">
        <v>1246</v>
      </c>
      <c r="B624" s="87" t="s">
        <v>1247</v>
      </c>
      <c r="C624" s="97" t="s">
        <v>1246</v>
      </c>
      <c r="D624" s="279">
        <v>0</v>
      </c>
      <c r="E624" s="279">
        <v>0</v>
      </c>
      <c r="F624" s="180" t="str">
        <f t="shared" si="12"/>
        <v>-</v>
      </c>
    </row>
    <row r="625" spans="1:6" s="1" customFormat="1" ht="12.75" customHeight="1" x14ac:dyDescent="0.2">
      <c r="A625" s="179" t="s">
        <v>1248</v>
      </c>
      <c r="B625" s="87" t="s">
        <v>1249</v>
      </c>
      <c r="C625" s="97" t="s">
        <v>1248</v>
      </c>
      <c r="D625" s="279">
        <v>0</v>
      </c>
      <c r="E625" s="279">
        <v>0</v>
      </c>
      <c r="F625" s="180" t="str">
        <f t="shared" si="12"/>
        <v>-</v>
      </c>
    </row>
    <row r="626" spans="1:6" s="1" customFormat="1" ht="12.75" customHeight="1" x14ac:dyDescent="0.2">
      <c r="A626" s="179" t="s">
        <v>1250</v>
      </c>
      <c r="B626" s="87" t="s">
        <v>1251</v>
      </c>
      <c r="C626" s="97" t="s">
        <v>1250</v>
      </c>
      <c r="D626" s="279">
        <v>0</v>
      </c>
      <c r="E626" s="279">
        <v>0</v>
      </c>
      <c r="F626" s="180" t="str">
        <f t="shared" si="12"/>
        <v>-</v>
      </c>
    </row>
    <row r="627" spans="1:6" s="1" customFormat="1" ht="24" customHeight="1" x14ac:dyDescent="0.2">
      <c r="A627" s="179" t="s">
        <v>1252</v>
      </c>
      <c r="B627" s="87" t="s">
        <v>1253</v>
      </c>
      <c r="C627" s="97" t="s">
        <v>1252</v>
      </c>
      <c r="D627" s="279">
        <v>0</v>
      </c>
      <c r="E627" s="279">
        <v>0</v>
      </c>
      <c r="F627" s="180"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9" t="s">
        <v>1256</v>
      </c>
      <c r="B629" s="181" t="s">
        <v>1257</v>
      </c>
      <c r="C629" s="97" t="s">
        <v>1256</v>
      </c>
      <c r="D629" s="267">
        <f>D630+D633+D636</f>
        <v>0</v>
      </c>
      <c r="E629" s="267">
        <f>E630+E633+E636</f>
        <v>0</v>
      </c>
      <c r="F629" s="180" t="str">
        <f t="shared" si="12"/>
        <v>-</v>
      </c>
    </row>
    <row r="630" spans="1:6" s="1" customFormat="1" ht="12.75" customHeight="1" x14ac:dyDescent="0.2">
      <c r="A630" s="179" t="s">
        <v>1258</v>
      </c>
      <c r="B630" s="87" t="s">
        <v>1259</v>
      </c>
      <c r="C630" s="97" t="s">
        <v>1258</v>
      </c>
      <c r="D630" s="267">
        <f>SUM(D631:D632)</f>
        <v>0</v>
      </c>
      <c r="E630" s="267">
        <f>SUM(E631:E632)</f>
        <v>0</v>
      </c>
      <c r="F630" s="180" t="str">
        <f t="shared" si="12"/>
        <v>-</v>
      </c>
    </row>
    <row r="631" spans="1:6" s="1" customFormat="1" ht="12.75" customHeight="1" x14ac:dyDescent="0.2">
      <c r="A631" s="179" t="s">
        <v>1260</v>
      </c>
      <c r="B631" s="87" t="s">
        <v>1261</v>
      </c>
      <c r="C631" s="97" t="s">
        <v>1260</v>
      </c>
      <c r="D631" s="279">
        <v>0</v>
      </c>
      <c r="E631" s="279">
        <v>0</v>
      </c>
      <c r="F631" s="180" t="str">
        <f t="shared" si="12"/>
        <v>-</v>
      </c>
    </row>
    <row r="632" spans="1:6" s="1" customFormat="1" ht="12.75" customHeight="1" x14ac:dyDescent="0.2">
      <c r="A632" s="179" t="s">
        <v>1262</v>
      </c>
      <c r="B632" s="87" t="s">
        <v>1263</v>
      </c>
      <c r="C632" s="97" t="s">
        <v>1262</v>
      </c>
      <c r="D632" s="279">
        <v>0</v>
      </c>
      <c r="E632" s="279">
        <v>0</v>
      </c>
      <c r="F632" s="180" t="str">
        <f t="shared" si="12"/>
        <v>-</v>
      </c>
    </row>
    <row r="633" spans="1:6" s="1" customFormat="1" ht="12.75" customHeight="1" x14ac:dyDescent="0.2">
      <c r="A633" s="179" t="s">
        <v>1264</v>
      </c>
      <c r="B633" s="87" t="s">
        <v>1265</v>
      </c>
      <c r="C633" s="97" t="s">
        <v>1264</v>
      </c>
      <c r="D633" s="267">
        <f>SUM(D634:D635)</f>
        <v>0</v>
      </c>
      <c r="E633" s="267">
        <f>SUM(E634:E635)</f>
        <v>0</v>
      </c>
      <c r="F633" s="180" t="str">
        <f t="shared" si="12"/>
        <v>-</v>
      </c>
    </row>
    <row r="634" spans="1:6" s="1" customFormat="1" ht="12.75" customHeight="1" x14ac:dyDescent="0.2">
      <c r="A634" s="179" t="s">
        <v>1266</v>
      </c>
      <c r="B634" s="87" t="s">
        <v>1267</v>
      </c>
      <c r="C634" s="97" t="s">
        <v>1266</v>
      </c>
      <c r="D634" s="279">
        <v>0</v>
      </c>
      <c r="E634" s="279">
        <v>0</v>
      </c>
      <c r="F634" s="180" t="str">
        <f t="shared" si="12"/>
        <v>-</v>
      </c>
    </row>
    <row r="635" spans="1:6" s="1" customFormat="1" ht="12.75" customHeight="1" x14ac:dyDescent="0.2">
      <c r="A635" s="179" t="s">
        <v>1268</v>
      </c>
      <c r="B635" s="87" t="s">
        <v>1269</v>
      </c>
      <c r="C635" s="97" t="s">
        <v>1268</v>
      </c>
      <c r="D635" s="279">
        <v>0</v>
      </c>
      <c r="E635" s="279">
        <v>0</v>
      </c>
      <c r="F635" s="180" t="str">
        <f t="shared" si="12"/>
        <v>-</v>
      </c>
    </row>
    <row r="636" spans="1:6" s="1" customFormat="1" ht="24" customHeight="1" x14ac:dyDescent="0.2">
      <c r="A636" s="179" t="s">
        <v>1270</v>
      </c>
      <c r="B636" s="87" t="s">
        <v>1271</v>
      </c>
      <c r="C636" s="97" t="s">
        <v>1270</v>
      </c>
      <c r="D636" s="267">
        <f>SUM(D637:D638)</f>
        <v>0</v>
      </c>
      <c r="E636" s="267">
        <f>SUM(E637:E638)</f>
        <v>0</v>
      </c>
      <c r="F636" s="180" t="str">
        <f t="shared" si="12"/>
        <v>-</v>
      </c>
    </row>
    <row r="637" spans="1:6" s="1" customFormat="1" ht="12.75" customHeight="1" x14ac:dyDescent="0.2">
      <c r="A637" s="179" t="s">
        <v>1272</v>
      </c>
      <c r="B637" s="95" t="s">
        <v>1273</v>
      </c>
      <c r="C637" s="97" t="s">
        <v>1272</v>
      </c>
      <c r="D637" s="279">
        <v>0</v>
      </c>
      <c r="E637" s="279">
        <v>0</v>
      </c>
      <c r="F637" s="180" t="str">
        <f t="shared" si="12"/>
        <v>-</v>
      </c>
    </row>
    <row r="638" spans="1:6" s="1" customFormat="1" ht="12.75" customHeight="1" x14ac:dyDescent="0.2">
      <c r="A638" s="179" t="s">
        <v>1274</v>
      </c>
      <c r="B638" s="87" t="s">
        <v>1275</v>
      </c>
      <c r="C638" s="97" t="s">
        <v>1274</v>
      </c>
      <c r="D638" s="279">
        <v>0</v>
      </c>
      <c r="E638" s="279">
        <v>0</v>
      </c>
      <c r="F638" s="180" t="str">
        <f t="shared" si="12"/>
        <v>-</v>
      </c>
    </row>
    <row r="639" spans="1:6" s="1" customFormat="1" ht="12.75" customHeight="1" x14ac:dyDescent="0.2">
      <c r="A639" s="179"/>
      <c r="B639" s="87" t="s">
        <v>1276</v>
      </c>
      <c r="C639" s="97" t="s">
        <v>1277</v>
      </c>
      <c r="D639" s="267">
        <f>IF(D430-D535&gt;=0,D430-D535,0)</f>
        <v>0</v>
      </c>
      <c r="E639" s="267">
        <f>IF(E430-E535&gt;=0,E430-E535,0)</f>
        <v>0</v>
      </c>
      <c r="F639" s="180" t="str">
        <f t="shared" si="12"/>
        <v>-</v>
      </c>
    </row>
    <row r="640" spans="1:6" s="1" customFormat="1" ht="12.75" customHeight="1" x14ac:dyDescent="0.2">
      <c r="A640" s="179"/>
      <c r="B640" s="87" t="s">
        <v>1278</v>
      </c>
      <c r="C640" s="97" t="s">
        <v>1279</v>
      </c>
      <c r="D640" s="267">
        <f>IF(D535-D430&gt;=0,D535-D430,0)</f>
        <v>0</v>
      </c>
      <c r="E640" s="267">
        <f>IF(E535-E430&gt;=0,E535-E430,0)</f>
        <v>0</v>
      </c>
      <c r="F640" s="180" t="str">
        <f t="shared" si="12"/>
        <v>-</v>
      </c>
    </row>
    <row r="641" spans="1:6" s="1" customFormat="1" ht="12.75" customHeight="1" x14ac:dyDescent="0.2">
      <c r="A641" s="179" t="s">
        <v>1280</v>
      </c>
      <c r="B641" s="87" t="s">
        <v>1281</v>
      </c>
      <c r="C641" s="97" t="s">
        <v>1280</v>
      </c>
      <c r="D641" s="279">
        <v>0</v>
      </c>
      <c r="E641" s="279">
        <v>0</v>
      </c>
      <c r="F641" s="180" t="str">
        <f t="shared" si="12"/>
        <v>-</v>
      </c>
    </row>
    <row r="642" spans="1:6" s="1" customFormat="1" ht="12.75" customHeight="1" x14ac:dyDescent="0.2">
      <c r="A642" s="179" t="s">
        <v>1282</v>
      </c>
      <c r="B642" s="87" t="s">
        <v>1283</v>
      </c>
      <c r="C642" s="97" t="s">
        <v>1282</v>
      </c>
      <c r="D642" s="279">
        <v>0</v>
      </c>
      <c r="E642" s="279">
        <v>0</v>
      </c>
      <c r="F642" s="180" t="str">
        <f t="shared" si="12"/>
        <v>-</v>
      </c>
    </row>
    <row r="643" spans="1:6" s="1" customFormat="1" ht="12.75" customHeight="1" x14ac:dyDescent="0.2">
      <c r="A643" s="179"/>
      <c r="B643" s="87" t="s">
        <v>1284</v>
      </c>
      <c r="C643" s="97" t="s">
        <v>1285</v>
      </c>
      <c r="D643" s="267">
        <f>D422+D430</f>
        <v>645469.86</v>
      </c>
      <c r="E643" s="267">
        <f>E422+E430</f>
        <v>778100.05</v>
      </c>
      <c r="F643" s="180">
        <f t="shared" si="12"/>
        <v>120.54785176181582</v>
      </c>
    </row>
    <row r="644" spans="1:6" s="1" customFormat="1" ht="12.75" customHeight="1" x14ac:dyDescent="0.2">
      <c r="A644" s="179"/>
      <c r="B644" s="87" t="s">
        <v>1286</v>
      </c>
      <c r="C644" s="97" t="s">
        <v>1287</v>
      </c>
      <c r="D644" s="267">
        <f>D423+D535</f>
        <v>658092.05999999994</v>
      </c>
      <c r="E644" s="267">
        <f>E423+E535</f>
        <v>787038.15</v>
      </c>
      <c r="F644" s="180">
        <f t="shared" si="12"/>
        <v>119.59392884940749</v>
      </c>
    </row>
    <row r="645" spans="1:6" s="1" customFormat="1" ht="12.75" customHeight="1" x14ac:dyDescent="0.2">
      <c r="A645" s="179"/>
      <c r="B645" s="87" t="s">
        <v>1288</v>
      </c>
      <c r="C645" s="97" t="s">
        <v>1289</v>
      </c>
      <c r="D645" s="267">
        <f>IF(D643&gt;=D644,D643-D644,0)</f>
        <v>0</v>
      </c>
      <c r="E645" s="267">
        <f>IF(E643&gt;=E644,E643-E644,0)</f>
        <v>0</v>
      </c>
      <c r="F645" s="180" t="str">
        <f t="shared" si="12"/>
        <v>-</v>
      </c>
    </row>
    <row r="646" spans="1:6" s="1" customFormat="1" ht="12.75" customHeight="1" x14ac:dyDescent="0.2">
      <c r="A646" s="179"/>
      <c r="B646" s="87" t="s">
        <v>1290</v>
      </c>
      <c r="C646" s="97" t="s">
        <v>1291</v>
      </c>
      <c r="D646" s="267">
        <f>IF(D644&gt;=D643,D644-D643,0)</f>
        <v>12622.199999999953</v>
      </c>
      <c r="E646" s="267">
        <f>IF(E644&gt;=E643,E644-E643,0)</f>
        <v>8938.0999999999767</v>
      </c>
      <c r="F646" s="180">
        <f t="shared" si="12"/>
        <v>70.812536641789933</v>
      </c>
    </row>
    <row r="647" spans="1:6" s="1" customFormat="1" ht="24" customHeight="1" x14ac:dyDescent="0.2">
      <c r="A647" s="187" t="s">
        <v>1292</v>
      </c>
      <c r="B647" s="87" t="s">
        <v>1293</v>
      </c>
      <c r="C647" s="99" t="s">
        <v>1292</v>
      </c>
      <c r="D647" s="267">
        <f>IF(D426-D427+D641-D642&gt;=0,D426-D427+D641-D642,0)</f>
        <v>0</v>
      </c>
      <c r="E647" s="267">
        <f>IF(E426-E427+E641-E642&gt;=0,E426-E427+E641-E642,0)</f>
        <v>0</v>
      </c>
      <c r="F647" s="180" t="str">
        <f t="shared" si="12"/>
        <v>-</v>
      </c>
    </row>
    <row r="648" spans="1:6" s="1" customFormat="1" ht="24" customHeight="1" x14ac:dyDescent="0.2">
      <c r="A648" s="187" t="s">
        <v>1294</v>
      </c>
      <c r="B648" s="87" t="s">
        <v>1295</v>
      </c>
      <c r="C648" s="99" t="s">
        <v>1294</v>
      </c>
      <c r="D648" s="267">
        <f>IF(D427-D426+D642-D641&gt;=0,D427-D426+D642-D641,0)</f>
        <v>5462.05</v>
      </c>
      <c r="E648" s="267">
        <f>IF(E427-E426+E642-E641&gt;=0,E427-E426+E642-E641,0)</f>
        <v>18084.25</v>
      </c>
      <c r="F648" s="180">
        <f t="shared" si="12"/>
        <v>331.08905996832686</v>
      </c>
    </row>
    <row r="649" spans="1:6" s="1" customFormat="1" ht="24" customHeight="1" x14ac:dyDescent="0.2">
      <c r="A649" s="179"/>
      <c r="B649" s="87" t="s">
        <v>1296</v>
      </c>
      <c r="C649" s="97" t="s">
        <v>1297</v>
      </c>
      <c r="D649" s="267">
        <f>IF(D645+D647-D646-D648&gt;=0,D645+D647-D646-D648,0)</f>
        <v>0</v>
      </c>
      <c r="E649" s="267">
        <f>IF(E645+E647-E646-E648&gt;=0,E645+E647-E646-E648,0)</f>
        <v>0</v>
      </c>
      <c r="F649" s="180" t="str">
        <f t="shared" si="12"/>
        <v>-</v>
      </c>
    </row>
    <row r="650" spans="1:6" s="1" customFormat="1" ht="24" customHeight="1" x14ac:dyDescent="0.2">
      <c r="A650" s="179"/>
      <c r="B650" s="87" t="s">
        <v>1298</v>
      </c>
      <c r="C650" s="97" t="s">
        <v>1299</v>
      </c>
      <c r="D650" s="267">
        <f>IF(D646+D648-D645-D647&gt;=0,D646+D648-D645-D647,0)</f>
        <v>18084.249999999953</v>
      </c>
      <c r="E650" s="267">
        <f>IF(E646+E648-E645-E647&gt;=0,E646+E648-E645-E647,0)</f>
        <v>27022.349999999977</v>
      </c>
      <c r="F650" s="180">
        <f t="shared" si="12"/>
        <v>149.4247757026144</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5" t="s">
        <v>1302</v>
      </c>
      <c r="B652" s="336"/>
      <c r="C652" s="4"/>
      <c r="D652" s="269"/>
      <c r="E652" s="269"/>
      <c r="F652" s="178"/>
    </row>
    <row r="653" spans="1:6" s="1" customFormat="1" ht="12.75" customHeight="1" x14ac:dyDescent="0.2">
      <c r="A653" s="179" t="s">
        <v>1303</v>
      </c>
      <c r="B653" s="87" t="s">
        <v>1304</v>
      </c>
      <c r="C653" s="97" t="s">
        <v>1305</v>
      </c>
      <c r="D653" s="279">
        <v>2059.98</v>
      </c>
      <c r="E653" s="279">
        <v>2705.79</v>
      </c>
      <c r="F653" s="180">
        <f t="shared" ref="F653:F716" si="13">IF(D653&lt;&gt;0,IF(E653/D653&gt;=100,"&gt;&gt;100",E653/D653*100),"-")</f>
        <v>131.35030437188709</v>
      </c>
    </row>
    <row r="654" spans="1:6" s="1" customFormat="1" ht="12.75" customHeight="1" x14ac:dyDescent="0.2">
      <c r="A654" s="179" t="s">
        <v>1306</v>
      </c>
      <c r="B654" s="87" t="s">
        <v>1307</v>
      </c>
      <c r="C654" s="97" t="s">
        <v>1306</v>
      </c>
      <c r="D654" s="279">
        <v>665816.42000000004</v>
      </c>
      <c r="E654" s="279">
        <v>797611.65</v>
      </c>
      <c r="F654" s="180">
        <f t="shared" si="13"/>
        <v>119.7945298495342</v>
      </c>
    </row>
    <row r="655" spans="1:6" s="1" customFormat="1" ht="12.75" customHeight="1" x14ac:dyDescent="0.2">
      <c r="A655" s="179" t="s">
        <v>1308</v>
      </c>
      <c r="B655" s="87" t="s">
        <v>1309</v>
      </c>
      <c r="C655" s="97" t="s">
        <v>1308</v>
      </c>
      <c r="D655" s="279">
        <v>665170.61</v>
      </c>
      <c r="E655" s="279">
        <v>800317.43999999994</v>
      </c>
      <c r="F655" s="180">
        <f t="shared" si="13"/>
        <v>120.31761896395273</v>
      </c>
    </row>
    <row r="656" spans="1:6" s="1" customFormat="1" ht="24" customHeight="1" x14ac:dyDescent="0.2">
      <c r="A656" s="179" t="s">
        <v>1303</v>
      </c>
      <c r="B656" s="87" t="s">
        <v>1310</v>
      </c>
      <c r="C656" s="97" t="s">
        <v>1311</v>
      </c>
      <c r="D656" s="267">
        <f>+D653+D654-D655</f>
        <v>2705.7900000000373</v>
      </c>
      <c r="E656" s="267">
        <f>+E653+E654-E655</f>
        <v>0</v>
      </c>
      <c r="F656" s="180">
        <f t="shared" si="13"/>
        <v>0</v>
      </c>
    </row>
    <row r="657" spans="1:6" s="1" customFormat="1" ht="24" customHeight="1" x14ac:dyDescent="0.2">
      <c r="A657" s="179"/>
      <c r="B657" s="87" t="s">
        <v>1312</v>
      </c>
      <c r="C657" s="97" t="s">
        <v>1313</v>
      </c>
      <c r="D657" s="248">
        <v>0</v>
      </c>
      <c r="E657" s="248">
        <v>0</v>
      </c>
      <c r="F657" s="180" t="str">
        <f t="shared" si="13"/>
        <v>-</v>
      </c>
    </row>
    <row r="658" spans="1:6" s="1" customFormat="1" ht="24" customHeight="1" x14ac:dyDescent="0.2">
      <c r="A658" s="179"/>
      <c r="B658" s="87" t="s">
        <v>1314</v>
      </c>
      <c r="C658" s="97" t="s">
        <v>1315</v>
      </c>
      <c r="D658" s="248">
        <v>17</v>
      </c>
      <c r="E658" s="248">
        <v>17</v>
      </c>
      <c r="F658" s="180">
        <f t="shared" si="13"/>
        <v>100</v>
      </c>
    </row>
    <row r="659" spans="1:6" s="1" customFormat="1" ht="12.75" customHeight="1" x14ac:dyDescent="0.2">
      <c r="A659" s="179"/>
      <c r="B659" s="87" t="s">
        <v>1316</v>
      </c>
      <c r="C659" s="97" t="s">
        <v>1317</v>
      </c>
      <c r="D659" s="248">
        <v>0</v>
      </c>
      <c r="E659" s="248">
        <v>0</v>
      </c>
      <c r="F659" s="180" t="str">
        <f t="shared" si="13"/>
        <v>-</v>
      </c>
    </row>
    <row r="660" spans="1:6" s="1" customFormat="1" ht="12.75" customHeight="1" x14ac:dyDescent="0.2">
      <c r="A660" s="179"/>
      <c r="B660" s="87" t="s">
        <v>1318</v>
      </c>
      <c r="C660" s="97" t="s">
        <v>1319</v>
      </c>
      <c r="D660" s="248">
        <v>17</v>
      </c>
      <c r="E660" s="248">
        <v>17</v>
      </c>
      <c r="F660" s="180">
        <f t="shared" si="13"/>
        <v>100</v>
      </c>
    </row>
    <row r="661" spans="1:6" s="1" customFormat="1" ht="24" customHeight="1" x14ac:dyDescent="0.2">
      <c r="A661" s="179" t="s">
        <v>1320</v>
      </c>
      <c r="B661" s="87" t="s">
        <v>1321</v>
      </c>
      <c r="C661" s="97" t="s">
        <v>1322</v>
      </c>
      <c r="D661" s="279">
        <v>0</v>
      </c>
      <c r="E661" s="279">
        <v>0</v>
      </c>
      <c r="F661" s="180" t="str">
        <f t="shared" si="13"/>
        <v>-</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0</v>
      </c>
      <c r="F663" s="183" t="str">
        <f t="shared" si="13"/>
        <v>-</v>
      </c>
    </row>
    <row r="664" spans="1:6" s="1" customFormat="1" ht="12.75" customHeight="1" x14ac:dyDescent="0.2">
      <c r="A664" s="35" t="s">
        <v>1327</v>
      </c>
      <c r="B664" s="181" t="s">
        <v>1328</v>
      </c>
      <c r="C664" s="182" t="s">
        <v>1327</v>
      </c>
      <c r="D664" s="280"/>
      <c r="E664" s="280">
        <v>0</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0</v>
      </c>
      <c r="E667" s="280">
        <v>0</v>
      </c>
      <c r="F667" s="183" t="str">
        <f t="shared" si="13"/>
        <v>-</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9" t="s">
        <v>1337</v>
      </c>
      <c r="B669" s="87" t="s">
        <v>1338</v>
      </c>
      <c r="C669" s="97" t="s">
        <v>1337</v>
      </c>
      <c r="D669" s="279">
        <v>0</v>
      </c>
      <c r="E669" s="279">
        <v>0</v>
      </c>
      <c r="F669" s="180" t="str">
        <f t="shared" si="13"/>
        <v>-</v>
      </c>
    </row>
    <row r="670" spans="1:6" s="1" customFormat="1" ht="12.75" customHeight="1" x14ac:dyDescent="0.2">
      <c r="A670" s="179" t="s">
        <v>1339</v>
      </c>
      <c r="B670" s="87" t="s">
        <v>1340</v>
      </c>
      <c r="C670" s="97" t="s">
        <v>1339</v>
      </c>
      <c r="D670" s="279">
        <v>0</v>
      </c>
      <c r="E670" s="279">
        <v>0</v>
      </c>
      <c r="F670" s="180" t="str">
        <f t="shared" si="13"/>
        <v>-</v>
      </c>
    </row>
    <row r="671" spans="1:6" s="1" customFormat="1" ht="12.75" customHeight="1" x14ac:dyDescent="0.2">
      <c r="A671" s="179" t="s">
        <v>1341</v>
      </c>
      <c r="B671" s="87" t="s">
        <v>1342</v>
      </c>
      <c r="C671" s="97" t="s">
        <v>1341</v>
      </c>
      <c r="D671" s="279">
        <v>0</v>
      </c>
      <c r="E671" s="279">
        <v>0</v>
      </c>
      <c r="F671" s="180" t="str">
        <f t="shared" si="13"/>
        <v>-</v>
      </c>
    </row>
    <row r="672" spans="1:6" s="1" customFormat="1" ht="12.75" customHeight="1" x14ac:dyDescent="0.2">
      <c r="A672" s="179" t="s">
        <v>1343</v>
      </c>
      <c r="B672" s="87" t="s">
        <v>1344</v>
      </c>
      <c r="C672" s="97" t="s">
        <v>1343</v>
      </c>
      <c r="D672" s="279">
        <v>0</v>
      </c>
      <c r="E672" s="279">
        <v>2989.45</v>
      </c>
      <c r="F672" s="180" t="str">
        <f t="shared" si="13"/>
        <v>-</v>
      </c>
    </row>
    <row r="673" spans="1:6" s="1" customFormat="1" ht="12.75" customHeight="1" x14ac:dyDescent="0.2">
      <c r="A673" s="179" t="s">
        <v>1345</v>
      </c>
      <c r="B673" s="87" t="s">
        <v>1346</v>
      </c>
      <c r="C673" s="97" t="s">
        <v>1345</v>
      </c>
      <c r="D673" s="279">
        <v>0</v>
      </c>
      <c r="E673" s="279">
        <v>0</v>
      </c>
      <c r="F673" s="180" t="str">
        <f t="shared" si="13"/>
        <v>-</v>
      </c>
    </row>
    <row r="674" spans="1:6" s="1" customFormat="1" ht="12.75" customHeight="1" x14ac:dyDescent="0.2">
      <c r="A674" s="179" t="s">
        <v>1347</v>
      </c>
      <c r="B674" s="87" t="s">
        <v>1348</v>
      </c>
      <c r="C674" s="97" t="s">
        <v>1347</v>
      </c>
      <c r="D674" s="279">
        <v>0</v>
      </c>
      <c r="E674" s="279">
        <v>0</v>
      </c>
      <c r="F674" s="180" t="str">
        <f t="shared" si="13"/>
        <v>-</v>
      </c>
    </row>
    <row r="675" spans="1:6" s="1" customFormat="1" ht="12.75" customHeight="1" x14ac:dyDescent="0.2">
      <c r="A675" s="179" t="s">
        <v>1349</v>
      </c>
      <c r="B675" s="87" t="s">
        <v>1350</v>
      </c>
      <c r="C675" s="97" t="s">
        <v>1349</v>
      </c>
      <c r="D675" s="279">
        <v>0</v>
      </c>
      <c r="E675" s="279">
        <v>0</v>
      </c>
      <c r="F675" s="180" t="str">
        <f t="shared" si="13"/>
        <v>-</v>
      </c>
    </row>
    <row r="676" spans="1:6" s="1" customFormat="1" ht="12.75" customHeight="1" x14ac:dyDescent="0.2">
      <c r="A676" s="179" t="s">
        <v>1351</v>
      </c>
      <c r="B676" s="87" t="s">
        <v>1352</v>
      </c>
      <c r="C676" s="97" t="s">
        <v>1351</v>
      </c>
      <c r="D676" s="279">
        <v>0</v>
      </c>
      <c r="E676" s="279">
        <v>0</v>
      </c>
      <c r="F676" s="180" t="str">
        <f t="shared" si="13"/>
        <v>-</v>
      </c>
    </row>
    <row r="677" spans="1:6" s="1" customFormat="1" ht="12.75" customHeight="1" x14ac:dyDescent="0.2">
      <c r="A677" s="35" t="s">
        <v>1353</v>
      </c>
      <c r="B677" s="181" t="s">
        <v>1354</v>
      </c>
      <c r="C677" s="182" t="s">
        <v>1353</v>
      </c>
      <c r="D677" s="280">
        <v>0</v>
      </c>
      <c r="E677" s="280">
        <v>0</v>
      </c>
      <c r="F677" s="183" t="str">
        <f t="shared" si="13"/>
        <v>-</v>
      </c>
    </row>
    <row r="678" spans="1:6" s="1" customFormat="1" ht="12.75" customHeight="1" x14ac:dyDescent="0.2">
      <c r="A678" s="35" t="s">
        <v>1355</v>
      </c>
      <c r="B678" s="181" t="s">
        <v>1356</v>
      </c>
      <c r="C678" s="182" t="s">
        <v>1355</v>
      </c>
      <c r="D678" s="280">
        <v>0</v>
      </c>
      <c r="E678" s="280">
        <v>0</v>
      </c>
      <c r="F678" s="183" t="str">
        <f t="shared" si="13"/>
        <v>-</v>
      </c>
    </row>
    <row r="679" spans="1:6" s="1" customFormat="1" ht="12" customHeight="1" x14ac:dyDescent="0.2">
      <c r="A679" s="35" t="s">
        <v>1357</v>
      </c>
      <c r="B679" s="184" t="s">
        <v>1358</v>
      </c>
      <c r="C679" s="182" t="s">
        <v>1357</v>
      </c>
      <c r="D679" s="280">
        <v>550.85</v>
      </c>
      <c r="E679" s="280">
        <v>1695.27</v>
      </c>
      <c r="F679" s="183">
        <f t="shared" si="13"/>
        <v>307.75528728328942</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0</v>
      </c>
      <c r="E681" s="280">
        <v>0</v>
      </c>
      <c r="F681" s="183" t="str">
        <f t="shared" si="13"/>
        <v>-</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9" t="s">
        <v>1369</v>
      </c>
      <c r="B685" s="95" t="s">
        <v>1370</v>
      </c>
      <c r="C685" s="97" t="s">
        <v>1369</v>
      </c>
      <c r="D685" s="279">
        <v>0</v>
      </c>
      <c r="E685" s="279">
        <v>0</v>
      </c>
      <c r="F685" s="180" t="str">
        <f t="shared" si="13"/>
        <v>-</v>
      </c>
    </row>
    <row r="686" spans="1:6" s="1" customFormat="1" ht="24" customHeight="1" x14ac:dyDescent="0.2">
      <c r="A686" s="179" t="s">
        <v>1371</v>
      </c>
      <c r="B686" s="95" t="s">
        <v>1372</v>
      </c>
      <c r="C686" s="97" t="s">
        <v>1371</v>
      </c>
      <c r="D686" s="279">
        <v>0</v>
      </c>
      <c r="E686" s="279">
        <v>0</v>
      </c>
      <c r="F686" s="180" t="str">
        <f t="shared" si="13"/>
        <v>-</v>
      </c>
    </row>
    <row r="687" spans="1:6" s="1" customFormat="1" ht="12.75" customHeight="1" x14ac:dyDescent="0.2">
      <c r="A687" s="179" t="s">
        <v>1373</v>
      </c>
      <c r="B687" s="95" t="s">
        <v>1374</v>
      </c>
      <c r="C687" s="97" t="s">
        <v>1373</v>
      </c>
      <c r="D687" s="279">
        <v>0</v>
      </c>
      <c r="E687" s="279">
        <v>0</v>
      </c>
      <c r="F687" s="180" t="str">
        <f t="shared" si="13"/>
        <v>-</v>
      </c>
    </row>
    <row r="688" spans="1:6" s="1" customFormat="1" ht="12.75" customHeight="1" x14ac:dyDescent="0.2">
      <c r="A688" s="179" t="s">
        <v>1375</v>
      </c>
      <c r="B688" s="95" t="s">
        <v>1376</v>
      </c>
      <c r="C688" s="97" t="s">
        <v>1375</v>
      </c>
      <c r="D688" s="279">
        <v>0</v>
      </c>
      <c r="E688" s="279">
        <v>0</v>
      </c>
      <c r="F688" s="180" t="str">
        <f t="shared" si="13"/>
        <v>-</v>
      </c>
    </row>
    <row r="689" spans="1:6" s="1" customFormat="1" ht="12.75" customHeight="1" x14ac:dyDescent="0.2">
      <c r="A689" s="179" t="s">
        <v>1377</v>
      </c>
      <c r="B689" s="95" t="s">
        <v>1378</v>
      </c>
      <c r="C689" s="97" t="s">
        <v>1377</v>
      </c>
      <c r="D689" s="279">
        <v>0</v>
      </c>
      <c r="E689" s="279">
        <v>0</v>
      </c>
      <c r="F689" s="180" t="str">
        <f t="shared" si="13"/>
        <v>-</v>
      </c>
    </row>
    <row r="690" spans="1:6" s="1" customFormat="1" ht="12.75" customHeight="1" x14ac:dyDescent="0.2">
      <c r="A690" s="179" t="s">
        <v>1379</v>
      </c>
      <c r="B690" s="95" t="s">
        <v>1380</v>
      </c>
      <c r="C690" s="97" t="s">
        <v>1379</v>
      </c>
      <c r="D690" s="279">
        <v>0</v>
      </c>
      <c r="E690" s="279">
        <v>0</v>
      </c>
      <c r="F690" s="180" t="str">
        <f t="shared" si="13"/>
        <v>-</v>
      </c>
    </row>
    <row r="691" spans="1:6" s="1" customFormat="1" ht="12.75" customHeight="1" x14ac:dyDescent="0.2">
      <c r="A691" s="179" t="s">
        <v>1381</v>
      </c>
      <c r="B691" s="95" t="s">
        <v>1382</v>
      </c>
      <c r="C691" s="97" t="s">
        <v>1381</v>
      </c>
      <c r="D691" s="279">
        <v>0</v>
      </c>
      <c r="E691" s="279">
        <v>0</v>
      </c>
      <c r="F691" s="180"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0</v>
      </c>
      <c r="E702" s="280">
        <v>0</v>
      </c>
      <c r="F702" s="183" t="str">
        <f t="shared" si="13"/>
        <v>-</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0</v>
      </c>
      <c r="E706" s="280">
        <v>0</v>
      </c>
      <c r="F706" s="183" t="str">
        <f t="shared" si="13"/>
        <v>-</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0</v>
      </c>
      <c r="F711" s="183" t="str">
        <f t="shared" si="13"/>
        <v>-</v>
      </c>
    </row>
    <row r="712" spans="1:6" s="1" customFormat="1" ht="12.75" customHeight="1" x14ac:dyDescent="0.2">
      <c r="A712" s="35" t="s">
        <v>1423</v>
      </c>
      <c r="B712" s="181" t="s">
        <v>1424</v>
      </c>
      <c r="C712" s="182" t="s">
        <v>1423</v>
      </c>
      <c r="D712" s="280"/>
      <c r="E712" s="280">
        <v>0</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9" t="s">
        <v>1435</v>
      </c>
      <c r="B718" s="87" t="s">
        <v>1436</v>
      </c>
      <c r="C718" s="97" t="s">
        <v>1435</v>
      </c>
      <c r="D718" s="279">
        <v>0</v>
      </c>
      <c r="E718" s="279">
        <v>0</v>
      </c>
      <c r="F718" s="180"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0</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0</v>
      </c>
      <c r="E726" s="280">
        <v>0</v>
      </c>
      <c r="F726" s="183" t="str">
        <f t="shared" si="14"/>
        <v>-</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0</v>
      </c>
      <c r="F732" s="183" t="str">
        <f t="shared" si="14"/>
        <v>-</v>
      </c>
    </row>
    <row r="733" spans="1:6" s="1" customFormat="1" ht="12.75" customHeight="1" x14ac:dyDescent="0.2">
      <c r="A733" s="35" t="s">
        <v>1465</v>
      </c>
      <c r="B733" s="181" t="s">
        <v>1466</v>
      </c>
      <c r="C733" s="182" t="s">
        <v>1465</v>
      </c>
      <c r="D733" s="280">
        <v>3830.09</v>
      </c>
      <c r="E733" s="280">
        <v>7711.27</v>
      </c>
      <c r="F733" s="183">
        <f t="shared" si="14"/>
        <v>201.33391121357462</v>
      </c>
    </row>
    <row r="734" spans="1:6" s="1" customFormat="1" ht="12.75" customHeight="1" x14ac:dyDescent="0.2">
      <c r="A734" s="35" t="s">
        <v>1467</v>
      </c>
      <c r="B734" s="181" t="s">
        <v>1468</v>
      </c>
      <c r="C734" s="182" t="s">
        <v>1467</v>
      </c>
      <c r="D734" s="280">
        <v>5023.93</v>
      </c>
      <c r="E734" s="280">
        <v>2874.13</v>
      </c>
      <c r="F734" s="183">
        <f t="shared" si="14"/>
        <v>57.208798689472182</v>
      </c>
    </row>
    <row r="735" spans="1:6" s="1" customFormat="1" ht="12.75" customHeight="1" x14ac:dyDescent="0.2">
      <c r="A735" s="179" t="s">
        <v>1469</v>
      </c>
      <c r="B735" s="87" t="s">
        <v>1470</v>
      </c>
      <c r="C735" s="97" t="s">
        <v>1469</v>
      </c>
      <c r="D735" s="279">
        <v>0</v>
      </c>
      <c r="E735" s="279">
        <v>0</v>
      </c>
      <c r="F735" s="180" t="str">
        <f t="shared" si="14"/>
        <v>-</v>
      </c>
    </row>
    <row r="736" spans="1:6" s="1" customFormat="1" ht="12.75" customHeight="1" x14ac:dyDescent="0.2">
      <c r="A736" s="179" t="s">
        <v>1471</v>
      </c>
      <c r="B736" s="87" t="s">
        <v>1472</v>
      </c>
      <c r="C736" s="97" t="s">
        <v>1471</v>
      </c>
      <c r="D736" s="279">
        <v>0</v>
      </c>
      <c r="E736" s="279">
        <v>0</v>
      </c>
      <c r="F736" s="180" t="str">
        <f t="shared" si="14"/>
        <v>-</v>
      </c>
    </row>
    <row r="737" spans="1:6" s="1" customFormat="1" ht="12.75" customHeight="1" x14ac:dyDescent="0.2">
      <c r="A737" s="179" t="s">
        <v>1473</v>
      </c>
      <c r="B737" s="87" t="s">
        <v>1474</v>
      </c>
      <c r="C737" s="97" t="s">
        <v>1473</v>
      </c>
      <c r="D737" s="279">
        <v>0</v>
      </c>
      <c r="E737" s="279">
        <v>0</v>
      </c>
      <c r="F737" s="180" t="str">
        <f t="shared" si="14"/>
        <v>-</v>
      </c>
    </row>
    <row r="738" spans="1:6" s="1" customFormat="1" ht="12.75" customHeight="1" x14ac:dyDescent="0.2">
      <c r="A738" s="179" t="s">
        <v>1475</v>
      </c>
      <c r="B738" s="87" t="s">
        <v>1476</v>
      </c>
      <c r="C738" s="97" t="s">
        <v>1475</v>
      </c>
      <c r="D738" s="279">
        <v>0</v>
      </c>
      <c r="E738" s="279">
        <v>0</v>
      </c>
      <c r="F738" s="180" t="str">
        <f t="shared" si="14"/>
        <v>-</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0</v>
      </c>
      <c r="E741" s="280">
        <v>0</v>
      </c>
      <c r="F741" s="183" t="str">
        <f t="shared" si="14"/>
        <v>-</v>
      </c>
    </row>
    <row r="742" spans="1:6" s="1" customFormat="1" ht="12.75" customHeight="1" x14ac:dyDescent="0.2">
      <c r="A742" s="35" t="s">
        <v>1483</v>
      </c>
      <c r="B742" s="181" t="s">
        <v>1484</v>
      </c>
      <c r="C742" s="182" t="s">
        <v>1483</v>
      </c>
      <c r="D742" s="280">
        <v>1299.1300000000001</v>
      </c>
      <c r="E742" s="280">
        <v>3069.77</v>
      </c>
      <c r="F742" s="183">
        <f t="shared" si="14"/>
        <v>236.29428925511689</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9" t="s">
        <v>1507</v>
      </c>
      <c r="B754" s="87" t="s">
        <v>1508</v>
      </c>
      <c r="C754" s="97" t="s">
        <v>1507</v>
      </c>
      <c r="D754" s="279">
        <v>0</v>
      </c>
      <c r="E754" s="279">
        <v>0</v>
      </c>
      <c r="F754" s="180" t="str">
        <f t="shared" si="14"/>
        <v>-</v>
      </c>
    </row>
    <row r="755" spans="1:6" s="1" customFormat="1" ht="12.75" customHeight="1" x14ac:dyDescent="0.2">
      <c r="A755" s="179" t="s">
        <v>1509</v>
      </c>
      <c r="B755" s="87" t="s">
        <v>1510</v>
      </c>
      <c r="C755" s="97" t="s">
        <v>1509</v>
      </c>
      <c r="D755" s="279">
        <v>0</v>
      </c>
      <c r="E755" s="279">
        <v>0</v>
      </c>
      <c r="F755" s="180" t="str">
        <f t="shared" si="14"/>
        <v>-</v>
      </c>
    </row>
    <row r="756" spans="1:6" s="1" customFormat="1" ht="12.75" customHeight="1" x14ac:dyDescent="0.2">
      <c r="A756" s="179" t="s">
        <v>1511</v>
      </c>
      <c r="B756" s="87" t="s">
        <v>1512</v>
      </c>
      <c r="C756" s="97" t="s">
        <v>1511</v>
      </c>
      <c r="D756" s="279">
        <v>0</v>
      </c>
      <c r="E756" s="279">
        <v>0</v>
      </c>
      <c r="F756" s="180" t="str">
        <f t="shared" si="14"/>
        <v>-</v>
      </c>
    </row>
    <row r="757" spans="1:6" s="1" customFormat="1" ht="12.75" customHeight="1" x14ac:dyDescent="0.2">
      <c r="A757" s="179" t="s">
        <v>1513</v>
      </c>
      <c r="B757" s="87" t="s">
        <v>1514</v>
      </c>
      <c r="C757" s="97" t="s">
        <v>1513</v>
      </c>
      <c r="D757" s="279">
        <v>0</v>
      </c>
      <c r="E757" s="279">
        <v>0</v>
      </c>
      <c r="F757" s="180" t="str">
        <f t="shared" si="14"/>
        <v>-</v>
      </c>
    </row>
    <row r="758" spans="1:6" s="1" customFormat="1" ht="12.75" customHeight="1" x14ac:dyDescent="0.2">
      <c r="A758" s="179" t="s">
        <v>1515</v>
      </c>
      <c r="B758" s="87" t="s">
        <v>1516</v>
      </c>
      <c r="C758" s="97" t="s">
        <v>1515</v>
      </c>
      <c r="D758" s="279">
        <v>0</v>
      </c>
      <c r="E758" s="279">
        <v>0</v>
      </c>
      <c r="F758" s="180" t="str">
        <f t="shared" si="14"/>
        <v>-</v>
      </c>
    </row>
    <row r="759" spans="1:6" s="1" customFormat="1" ht="24" customHeight="1" x14ac:dyDescent="0.2">
      <c r="A759" s="179" t="s">
        <v>1517</v>
      </c>
      <c r="B759" s="87" t="s">
        <v>1518</v>
      </c>
      <c r="C759" s="97" t="s">
        <v>1517</v>
      </c>
      <c r="D759" s="279">
        <v>0</v>
      </c>
      <c r="E759" s="279">
        <v>0</v>
      </c>
      <c r="F759" s="180" t="str">
        <f t="shared" si="14"/>
        <v>-</v>
      </c>
    </row>
    <row r="760" spans="1:6" s="1" customFormat="1" ht="24" customHeight="1" x14ac:dyDescent="0.2">
      <c r="A760" s="179" t="s">
        <v>1519</v>
      </c>
      <c r="B760" s="87" t="s">
        <v>1520</v>
      </c>
      <c r="C760" s="97" t="s">
        <v>1519</v>
      </c>
      <c r="D760" s="279">
        <v>0</v>
      </c>
      <c r="E760" s="279">
        <v>0</v>
      </c>
      <c r="F760" s="180" t="str">
        <f t="shared" si="14"/>
        <v>-</v>
      </c>
    </row>
    <row r="761" spans="1:6" s="1" customFormat="1" ht="24" customHeight="1" x14ac:dyDescent="0.2">
      <c r="A761" s="179" t="s">
        <v>1521</v>
      </c>
      <c r="B761" s="95" t="s">
        <v>1522</v>
      </c>
      <c r="C761" s="97" t="s">
        <v>1521</v>
      </c>
      <c r="D761" s="279">
        <v>0</v>
      </c>
      <c r="E761" s="279">
        <v>0</v>
      </c>
      <c r="F761" s="180" t="str">
        <f t="shared" si="14"/>
        <v>-</v>
      </c>
    </row>
    <row r="762" spans="1:6" s="1" customFormat="1" ht="24" customHeight="1" x14ac:dyDescent="0.2">
      <c r="A762" s="179" t="s">
        <v>1523</v>
      </c>
      <c r="B762" s="95" t="s">
        <v>1524</v>
      </c>
      <c r="C762" s="97" t="s">
        <v>1523</v>
      </c>
      <c r="D762" s="279">
        <v>0</v>
      </c>
      <c r="E762" s="279">
        <v>0</v>
      </c>
      <c r="F762" s="180" t="str">
        <f t="shared" si="14"/>
        <v>-</v>
      </c>
    </row>
    <row r="763" spans="1:6" s="1" customFormat="1" ht="12.75" customHeight="1" x14ac:dyDescent="0.2">
      <c r="A763" s="179" t="s">
        <v>1525</v>
      </c>
      <c r="B763" s="87" t="s">
        <v>1526</v>
      </c>
      <c r="C763" s="97" t="s">
        <v>1525</v>
      </c>
      <c r="D763" s="279">
        <v>0</v>
      </c>
      <c r="E763" s="279">
        <v>0</v>
      </c>
      <c r="F763" s="180" t="str">
        <f t="shared" si="14"/>
        <v>-</v>
      </c>
    </row>
    <row r="764" spans="1:6" s="1" customFormat="1" ht="12.75" customHeight="1" x14ac:dyDescent="0.2">
      <c r="A764" s="179" t="s">
        <v>1527</v>
      </c>
      <c r="B764" s="87" t="s">
        <v>1528</v>
      </c>
      <c r="C764" s="97" t="s">
        <v>1527</v>
      </c>
      <c r="D764" s="279">
        <v>0</v>
      </c>
      <c r="E764" s="279">
        <v>0</v>
      </c>
      <c r="F764" s="180" t="str">
        <f t="shared" si="14"/>
        <v>-</v>
      </c>
    </row>
    <row r="765" spans="1:6" s="1" customFormat="1" ht="12.75" customHeight="1" x14ac:dyDescent="0.2">
      <c r="A765" s="179" t="s">
        <v>1529</v>
      </c>
      <c r="B765" s="87" t="s">
        <v>1530</v>
      </c>
      <c r="C765" s="97" t="s">
        <v>1529</v>
      </c>
      <c r="D765" s="279">
        <v>0</v>
      </c>
      <c r="E765" s="279">
        <v>0</v>
      </c>
      <c r="F765" s="180" t="str">
        <f t="shared" si="14"/>
        <v>-</v>
      </c>
    </row>
    <row r="766" spans="1:6" s="1" customFormat="1" ht="24" customHeight="1" x14ac:dyDescent="0.2">
      <c r="A766" s="179" t="s">
        <v>1531</v>
      </c>
      <c r="B766" s="87" t="s">
        <v>1532</v>
      </c>
      <c r="C766" s="97" t="s">
        <v>1531</v>
      </c>
      <c r="D766" s="279">
        <v>0</v>
      </c>
      <c r="E766" s="279">
        <v>0</v>
      </c>
      <c r="F766" s="180" t="str">
        <f t="shared" si="14"/>
        <v>-</v>
      </c>
    </row>
    <row r="767" spans="1:6" s="1" customFormat="1" ht="12.75" customHeight="1" x14ac:dyDescent="0.2">
      <c r="A767" s="179" t="s">
        <v>1533</v>
      </c>
      <c r="B767" s="87" t="s">
        <v>1534</v>
      </c>
      <c r="C767" s="97" t="s">
        <v>1533</v>
      </c>
      <c r="D767" s="279">
        <v>0</v>
      </c>
      <c r="E767" s="279">
        <v>0</v>
      </c>
      <c r="F767" s="180" t="str">
        <f t="shared" si="14"/>
        <v>-</v>
      </c>
    </row>
    <row r="768" spans="1:6" s="1" customFormat="1" ht="12.75" customHeight="1" x14ac:dyDescent="0.2">
      <c r="A768" s="179" t="s">
        <v>1535</v>
      </c>
      <c r="B768" s="87" t="s">
        <v>1536</v>
      </c>
      <c r="C768" s="97" t="s">
        <v>1535</v>
      </c>
      <c r="D768" s="279">
        <v>0</v>
      </c>
      <c r="E768" s="279">
        <v>0</v>
      </c>
      <c r="F768" s="180" t="str">
        <f t="shared" si="14"/>
        <v>-</v>
      </c>
    </row>
    <row r="769" spans="1:6" s="1" customFormat="1" ht="12.75" customHeight="1" x14ac:dyDescent="0.2">
      <c r="A769" s="179" t="s">
        <v>1537</v>
      </c>
      <c r="B769" s="87" t="s">
        <v>1538</v>
      </c>
      <c r="C769" s="97" t="s">
        <v>1537</v>
      </c>
      <c r="D769" s="279">
        <v>0</v>
      </c>
      <c r="E769" s="279">
        <v>0</v>
      </c>
      <c r="F769" s="180"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0</v>
      </c>
      <c r="E777" s="280">
        <v>0</v>
      </c>
      <c r="F777" s="183" t="str">
        <f t="shared" si="14"/>
        <v>-</v>
      </c>
    </row>
    <row r="778" spans="1:6" s="1" customFormat="1" ht="12.75" customHeight="1" x14ac:dyDescent="0.2">
      <c r="A778" s="35" t="s">
        <v>1555</v>
      </c>
      <c r="B778" s="181" t="s">
        <v>1556</v>
      </c>
      <c r="C778" s="182" t="s">
        <v>1555</v>
      </c>
      <c r="D778" s="280">
        <v>0</v>
      </c>
      <c r="E778" s="280">
        <v>0</v>
      </c>
      <c r="F778" s="183" t="str">
        <f t="shared" si="14"/>
        <v>-</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0</v>
      </c>
      <c r="E780" s="280">
        <v>0</v>
      </c>
      <c r="F780" s="183" t="str">
        <f t="shared" si="14"/>
        <v>-</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0</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9" t="s">
        <v>1601</v>
      </c>
      <c r="B801" s="95" t="s">
        <v>1602</v>
      </c>
      <c r="C801" s="97" t="s">
        <v>1601</v>
      </c>
      <c r="D801" s="279">
        <v>0</v>
      </c>
      <c r="E801" s="279">
        <v>0</v>
      </c>
      <c r="F801" s="180" t="str">
        <f t="shared" si="15"/>
        <v>-</v>
      </c>
    </row>
    <row r="802" spans="1:6" s="1" customFormat="1" ht="12.75" customHeight="1" x14ac:dyDescent="0.2">
      <c r="A802" s="179" t="s">
        <v>1603</v>
      </c>
      <c r="B802" s="95" t="s">
        <v>1604</v>
      </c>
      <c r="C802" s="97" t="s">
        <v>1603</v>
      </c>
      <c r="D802" s="279">
        <v>0</v>
      </c>
      <c r="E802" s="279">
        <v>0</v>
      </c>
      <c r="F802" s="180" t="str">
        <f t="shared" si="15"/>
        <v>-</v>
      </c>
    </row>
    <row r="803" spans="1:6" s="1" customFormat="1" ht="24" customHeight="1" x14ac:dyDescent="0.2">
      <c r="A803" s="179" t="s">
        <v>1605</v>
      </c>
      <c r="B803" s="95" t="s">
        <v>1606</v>
      </c>
      <c r="C803" s="97" t="s">
        <v>1605</v>
      </c>
      <c r="D803" s="279">
        <v>0</v>
      </c>
      <c r="E803" s="279">
        <v>0</v>
      </c>
      <c r="F803" s="180"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9" t="s">
        <v>1641</v>
      </c>
      <c r="B821" s="87" t="s">
        <v>1642</v>
      </c>
      <c r="C821" s="97" t="s">
        <v>1641</v>
      </c>
      <c r="D821" s="279">
        <v>0</v>
      </c>
      <c r="E821" s="279">
        <v>0</v>
      </c>
      <c r="F821" s="180" t="str">
        <f t="shared" si="15"/>
        <v>-</v>
      </c>
    </row>
    <row r="822" spans="1:6" s="1" customFormat="1" ht="12.75" customHeight="1" x14ac:dyDescent="0.2">
      <c r="A822" s="179" t="s">
        <v>1643</v>
      </c>
      <c r="B822" s="87" t="s">
        <v>1644</v>
      </c>
      <c r="C822" s="97" t="s">
        <v>1643</v>
      </c>
      <c r="D822" s="279">
        <v>0</v>
      </c>
      <c r="E822" s="279">
        <v>0</v>
      </c>
      <c r="F822" s="180" t="str">
        <f t="shared" si="15"/>
        <v>-</v>
      </c>
    </row>
    <row r="823" spans="1:6" s="1" customFormat="1" ht="12.75" customHeight="1" x14ac:dyDescent="0.2">
      <c r="A823" s="179" t="s">
        <v>1645</v>
      </c>
      <c r="B823" s="87" t="s">
        <v>1646</v>
      </c>
      <c r="C823" s="97" t="s">
        <v>1645</v>
      </c>
      <c r="D823" s="279">
        <v>0</v>
      </c>
      <c r="E823" s="279">
        <v>0</v>
      </c>
      <c r="F823" s="180"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9" t="s">
        <v>1677</v>
      </c>
      <c r="B839" s="87" t="s">
        <v>1678</v>
      </c>
      <c r="C839" s="97" t="s">
        <v>1677</v>
      </c>
      <c r="D839" s="279">
        <v>0</v>
      </c>
      <c r="E839" s="279">
        <v>0</v>
      </c>
      <c r="F839" s="180" t="str">
        <f t="shared" si="15"/>
        <v>-</v>
      </c>
    </row>
    <row r="840" spans="1:6" s="1" customFormat="1" ht="12.75" customHeight="1" x14ac:dyDescent="0.2">
      <c r="A840" s="179" t="s">
        <v>1679</v>
      </c>
      <c r="B840" s="87" t="s">
        <v>1680</v>
      </c>
      <c r="C840" s="97" t="s">
        <v>1679</v>
      </c>
      <c r="D840" s="279">
        <v>0</v>
      </c>
      <c r="E840" s="279">
        <v>0</v>
      </c>
      <c r="F840" s="180" t="str">
        <f t="shared" si="15"/>
        <v>-</v>
      </c>
    </row>
    <row r="841" spans="1:6" s="1" customFormat="1" ht="12.75" customHeight="1" x14ac:dyDescent="0.2">
      <c r="A841" s="179" t="s">
        <v>1681</v>
      </c>
      <c r="B841" s="87" t="s">
        <v>1682</v>
      </c>
      <c r="C841" s="97" t="s">
        <v>1681</v>
      </c>
      <c r="D841" s="279">
        <v>0</v>
      </c>
      <c r="E841" s="279">
        <v>0</v>
      </c>
      <c r="F841" s="180" t="str">
        <f t="shared" si="15"/>
        <v>-</v>
      </c>
    </row>
    <row r="842" spans="1:6" s="1" customFormat="1" ht="12.75" customHeight="1" x14ac:dyDescent="0.2">
      <c r="A842" s="179" t="s">
        <v>1683</v>
      </c>
      <c r="B842" s="87" t="s">
        <v>1684</v>
      </c>
      <c r="C842" s="97" t="s">
        <v>1683</v>
      </c>
      <c r="D842" s="279">
        <v>0</v>
      </c>
      <c r="E842" s="279">
        <v>0</v>
      </c>
      <c r="F842" s="180" t="str">
        <f t="shared" si="15"/>
        <v>-</v>
      </c>
    </row>
    <row r="843" spans="1:6" s="1" customFormat="1" ht="12.75" customHeight="1" x14ac:dyDescent="0.2">
      <c r="A843" s="179" t="s">
        <v>1685</v>
      </c>
      <c r="B843" s="87" t="s">
        <v>1686</v>
      </c>
      <c r="C843" s="97" t="s">
        <v>1685</v>
      </c>
      <c r="D843" s="279">
        <v>0</v>
      </c>
      <c r="E843" s="279">
        <v>0</v>
      </c>
      <c r="F843" s="180" t="str">
        <f t="shared" si="15"/>
        <v>-</v>
      </c>
    </row>
    <row r="844" spans="1:6" s="1" customFormat="1" ht="12.75" customHeight="1" x14ac:dyDescent="0.2">
      <c r="A844" s="179" t="s">
        <v>1687</v>
      </c>
      <c r="B844" s="87" t="s">
        <v>1688</v>
      </c>
      <c r="C844" s="97" t="s">
        <v>1687</v>
      </c>
      <c r="D844" s="279">
        <v>0</v>
      </c>
      <c r="E844" s="279">
        <v>0</v>
      </c>
      <c r="F844" s="180" t="str">
        <f t="shared" si="15"/>
        <v>-</v>
      </c>
    </row>
    <row r="845" spans="1:6" s="1" customFormat="1" ht="12.75" customHeight="1" x14ac:dyDescent="0.2">
      <c r="A845" s="179" t="s">
        <v>1689</v>
      </c>
      <c r="B845" s="87" t="s">
        <v>1690</v>
      </c>
      <c r="C845" s="97" t="s">
        <v>1689</v>
      </c>
      <c r="D845" s="279">
        <v>0</v>
      </c>
      <c r="E845" s="279">
        <v>0</v>
      </c>
      <c r="F845" s="180" t="str">
        <f t="shared" ref="F845:F908" si="16">IF(D845&lt;&gt;0,IF(E845/D845&gt;=100,"&gt;&gt;100",E845/D845*100),"-")</f>
        <v>-</v>
      </c>
    </row>
    <row r="846" spans="1:6" s="1" customFormat="1" ht="12.75" customHeight="1" x14ac:dyDescent="0.2">
      <c r="A846" s="179" t="s">
        <v>1691</v>
      </c>
      <c r="B846" s="87" t="s">
        <v>1692</v>
      </c>
      <c r="C846" s="97" t="s">
        <v>1691</v>
      </c>
      <c r="D846" s="279">
        <v>0</v>
      </c>
      <c r="E846" s="279">
        <v>0</v>
      </c>
      <c r="F846" s="180" t="str">
        <f t="shared" si="16"/>
        <v>-</v>
      </c>
    </row>
    <row r="847" spans="1:6" s="1" customFormat="1" ht="24" customHeight="1" x14ac:dyDescent="0.2">
      <c r="A847" s="179" t="s">
        <v>1693</v>
      </c>
      <c r="B847" s="95" t="s">
        <v>1694</v>
      </c>
      <c r="C847" s="97" t="s">
        <v>1693</v>
      </c>
      <c r="D847" s="279">
        <v>0</v>
      </c>
      <c r="E847" s="279">
        <v>0</v>
      </c>
      <c r="F847" s="180" t="str">
        <f t="shared" si="16"/>
        <v>-</v>
      </c>
    </row>
    <row r="848" spans="1:6" s="1" customFormat="1" ht="12.75" customHeight="1" x14ac:dyDescent="0.2">
      <c r="A848" s="179" t="s">
        <v>1695</v>
      </c>
      <c r="B848" s="87" t="s">
        <v>1696</v>
      </c>
      <c r="C848" s="97" t="s">
        <v>1695</v>
      </c>
      <c r="D848" s="279">
        <v>0</v>
      </c>
      <c r="E848" s="279">
        <v>0</v>
      </c>
      <c r="F848" s="180" t="str">
        <f t="shared" si="16"/>
        <v>-</v>
      </c>
    </row>
    <row r="849" spans="1:6" s="1" customFormat="1" ht="12.75" customHeight="1" x14ac:dyDescent="0.2">
      <c r="A849" s="179" t="s">
        <v>1697</v>
      </c>
      <c r="B849" s="87" t="s">
        <v>1698</v>
      </c>
      <c r="C849" s="97" t="s">
        <v>1697</v>
      </c>
      <c r="D849" s="279">
        <v>0</v>
      </c>
      <c r="E849" s="279">
        <v>0</v>
      </c>
      <c r="F849" s="180" t="str">
        <f t="shared" si="16"/>
        <v>-</v>
      </c>
    </row>
    <row r="850" spans="1:6" s="1" customFormat="1" ht="12.75" customHeight="1" x14ac:dyDescent="0.2">
      <c r="A850" s="179" t="s">
        <v>1699</v>
      </c>
      <c r="B850" s="87" t="s">
        <v>1700</v>
      </c>
      <c r="C850" s="97" t="s">
        <v>1699</v>
      </c>
      <c r="D850" s="279">
        <v>0</v>
      </c>
      <c r="E850" s="279">
        <v>0</v>
      </c>
      <c r="F850" s="180" t="str">
        <f t="shared" si="16"/>
        <v>-</v>
      </c>
    </row>
    <row r="851" spans="1:6" s="1" customFormat="1" ht="12.75" customHeight="1" x14ac:dyDescent="0.2">
      <c r="A851" s="179" t="s">
        <v>1701</v>
      </c>
      <c r="B851" s="87" t="s">
        <v>1702</v>
      </c>
      <c r="C851" s="97" t="s">
        <v>1701</v>
      </c>
      <c r="D851" s="279">
        <v>0</v>
      </c>
      <c r="E851" s="279">
        <v>0</v>
      </c>
      <c r="F851" s="180" t="str">
        <f t="shared" si="16"/>
        <v>-</v>
      </c>
    </row>
    <row r="852" spans="1:6" s="1" customFormat="1" ht="12.75" customHeight="1" x14ac:dyDescent="0.2">
      <c r="A852" s="179" t="s">
        <v>1703</v>
      </c>
      <c r="B852" s="87" t="s">
        <v>1680</v>
      </c>
      <c r="C852" s="97" t="s">
        <v>1703</v>
      </c>
      <c r="D852" s="279">
        <v>0</v>
      </c>
      <c r="E852" s="279">
        <v>0</v>
      </c>
      <c r="F852" s="180" t="str">
        <f t="shared" si="16"/>
        <v>-</v>
      </c>
    </row>
    <row r="853" spans="1:6" s="1" customFormat="1" ht="12.75" customHeight="1" x14ac:dyDescent="0.2">
      <c r="A853" s="179" t="s">
        <v>1704</v>
      </c>
      <c r="B853" s="87" t="s">
        <v>1705</v>
      </c>
      <c r="C853" s="97" t="s">
        <v>1704</v>
      </c>
      <c r="D853" s="279">
        <v>0</v>
      </c>
      <c r="E853" s="279">
        <v>0</v>
      </c>
      <c r="F853" s="180" t="str">
        <f t="shared" si="16"/>
        <v>-</v>
      </c>
    </row>
    <row r="854" spans="1:6" s="1" customFormat="1" ht="12.75" customHeight="1" x14ac:dyDescent="0.2">
      <c r="A854" s="179" t="s">
        <v>1706</v>
      </c>
      <c r="B854" s="87" t="s">
        <v>1707</v>
      </c>
      <c r="C854" s="97" t="s">
        <v>1706</v>
      </c>
      <c r="D854" s="279">
        <v>0</v>
      </c>
      <c r="E854" s="279">
        <v>0</v>
      </c>
      <c r="F854" s="180" t="str">
        <f t="shared" si="16"/>
        <v>-</v>
      </c>
    </row>
    <row r="855" spans="1:6" s="1" customFormat="1" ht="12.75" customHeight="1" x14ac:dyDescent="0.2">
      <c r="A855" s="179" t="s">
        <v>1708</v>
      </c>
      <c r="B855" s="87" t="s">
        <v>1709</v>
      </c>
      <c r="C855" s="97" t="s">
        <v>1708</v>
      </c>
      <c r="D855" s="279">
        <v>0</v>
      </c>
      <c r="E855" s="279">
        <v>0</v>
      </c>
      <c r="F855" s="180" t="str">
        <f t="shared" si="16"/>
        <v>-</v>
      </c>
    </row>
    <row r="856" spans="1:6" s="1" customFormat="1" ht="12.75" customHeight="1" x14ac:dyDescent="0.2">
      <c r="A856" s="179" t="s">
        <v>1710</v>
      </c>
      <c r="B856" s="87" t="s">
        <v>1711</v>
      </c>
      <c r="C856" s="97" t="s">
        <v>1710</v>
      </c>
      <c r="D856" s="279">
        <v>0</v>
      </c>
      <c r="E856" s="279">
        <v>0</v>
      </c>
      <c r="F856" s="180" t="str">
        <f t="shared" si="16"/>
        <v>-</v>
      </c>
    </row>
    <row r="857" spans="1:6" s="1" customFormat="1" ht="12.75" customHeight="1" x14ac:dyDescent="0.2">
      <c r="A857" s="179" t="s">
        <v>1712</v>
      </c>
      <c r="B857" s="87" t="s">
        <v>1713</v>
      </c>
      <c r="C857" s="97" t="s">
        <v>1712</v>
      </c>
      <c r="D857" s="279">
        <v>0</v>
      </c>
      <c r="E857" s="279">
        <v>0</v>
      </c>
      <c r="F857" s="180" t="str">
        <f t="shared" si="16"/>
        <v>-</v>
      </c>
    </row>
    <row r="858" spans="1:6" s="1" customFormat="1" ht="12.75" customHeight="1" x14ac:dyDescent="0.2">
      <c r="A858" s="179" t="s">
        <v>1714</v>
      </c>
      <c r="B858" s="87" t="s">
        <v>1715</v>
      </c>
      <c r="C858" s="97" t="s">
        <v>1714</v>
      </c>
      <c r="D858" s="279">
        <v>0</v>
      </c>
      <c r="E858" s="279">
        <v>0</v>
      </c>
      <c r="F858" s="180" t="str">
        <f t="shared" si="16"/>
        <v>-</v>
      </c>
    </row>
    <row r="859" spans="1:6" s="1" customFormat="1" ht="12.75" customHeight="1" x14ac:dyDescent="0.2">
      <c r="A859" s="179" t="s">
        <v>1716</v>
      </c>
      <c r="B859" s="87" t="s">
        <v>1717</v>
      </c>
      <c r="C859" s="97" t="s">
        <v>1716</v>
      </c>
      <c r="D859" s="279">
        <v>0</v>
      </c>
      <c r="E859" s="279">
        <v>0</v>
      </c>
      <c r="F859" s="180" t="str">
        <f t="shared" si="16"/>
        <v>-</v>
      </c>
    </row>
    <row r="860" spans="1:6" s="1" customFormat="1" ht="12.75" customHeight="1" x14ac:dyDescent="0.2">
      <c r="A860" s="179" t="s">
        <v>1718</v>
      </c>
      <c r="B860" s="87" t="s">
        <v>1719</v>
      </c>
      <c r="C860" s="97" t="s">
        <v>1718</v>
      </c>
      <c r="D860" s="279">
        <v>0</v>
      </c>
      <c r="E860" s="279">
        <v>0</v>
      </c>
      <c r="F860" s="180" t="str">
        <f t="shared" si="16"/>
        <v>-</v>
      </c>
    </row>
    <row r="861" spans="1:6" s="1" customFormat="1" ht="12.75" customHeight="1" x14ac:dyDescent="0.2">
      <c r="A861" s="179" t="s">
        <v>1720</v>
      </c>
      <c r="B861" s="87" t="s">
        <v>1721</v>
      </c>
      <c r="C861" s="97" t="s">
        <v>1720</v>
      </c>
      <c r="D861" s="279">
        <v>0</v>
      </c>
      <c r="E861" s="279">
        <v>0</v>
      </c>
      <c r="F861" s="180" t="str">
        <f t="shared" si="16"/>
        <v>-</v>
      </c>
    </row>
    <row r="862" spans="1:6" s="1" customFormat="1" ht="12.75" customHeight="1" x14ac:dyDescent="0.2">
      <c r="A862" s="179" t="s">
        <v>1722</v>
      </c>
      <c r="B862" s="87" t="s">
        <v>1723</v>
      </c>
      <c r="C862" s="97" t="s">
        <v>1722</v>
      </c>
      <c r="D862" s="279">
        <v>0</v>
      </c>
      <c r="E862" s="279">
        <v>0</v>
      </c>
      <c r="F862" s="180" t="str">
        <f t="shared" si="16"/>
        <v>-</v>
      </c>
    </row>
    <row r="863" spans="1:6" s="1" customFormat="1" ht="12.75" customHeight="1" x14ac:dyDescent="0.2">
      <c r="A863" s="179" t="s">
        <v>1724</v>
      </c>
      <c r="B863" s="87" t="s">
        <v>1725</v>
      </c>
      <c r="C863" s="97" t="s">
        <v>1724</v>
      </c>
      <c r="D863" s="279">
        <v>0</v>
      </c>
      <c r="E863" s="279">
        <v>0</v>
      </c>
      <c r="F863" s="180" t="str">
        <f t="shared" si="16"/>
        <v>-</v>
      </c>
    </row>
    <row r="864" spans="1:6" s="1" customFormat="1" ht="12.75" customHeight="1" x14ac:dyDescent="0.2">
      <c r="A864" s="179" t="s">
        <v>1726</v>
      </c>
      <c r="B864" s="87" t="s">
        <v>1727</v>
      </c>
      <c r="C864" s="97" t="s">
        <v>1726</v>
      </c>
      <c r="D864" s="279">
        <v>0</v>
      </c>
      <c r="E864" s="279">
        <v>0</v>
      </c>
      <c r="F864" s="180" t="str">
        <f t="shared" si="16"/>
        <v>-</v>
      </c>
    </row>
    <row r="865" spans="1:6" s="1" customFormat="1" ht="12.75" customHeight="1" x14ac:dyDescent="0.2">
      <c r="A865" s="179" t="s">
        <v>1728</v>
      </c>
      <c r="B865" s="87" t="s">
        <v>1729</v>
      </c>
      <c r="C865" s="97" t="s">
        <v>1728</v>
      </c>
      <c r="D865" s="279">
        <v>0</v>
      </c>
      <c r="E865" s="279">
        <v>0</v>
      </c>
      <c r="F865" s="180" t="str">
        <f t="shared" si="16"/>
        <v>-</v>
      </c>
    </row>
    <row r="866" spans="1:6" s="1" customFormat="1" ht="12.75" customHeight="1" x14ac:dyDescent="0.2">
      <c r="A866" s="179" t="s">
        <v>1730</v>
      </c>
      <c r="B866" s="87" t="s">
        <v>1731</v>
      </c>
      <c r="C866" s="97" t="s">
        <v>1730</v>
      </c>
      <c r="D866" s="279">
        <v>0</v>
      </c>
      <c r="E866" s="279">
        <v>0</v>
      </c>
      <c r="F866" s="180" t="str">
        <f t="shared" si="16"/>
        <v>-</v>
      </c>
    </row>
    <row r="867" spans="1:6" s="1" customFormat="1" ht="12.75" customHeight="1" x14ac:dyDescent="0.2">
      <c r="A867" s="179" t="s">
        <v>1732</v>
      </c>
      <c r="B867" s="87" t="s">
        <v>1733</v>
      </c>
      <c r="C867" s="97" t="s">
        <v>1732</v>
      </c>
      <c r="D867" s="279">
        <v>0</v>
      </c>
      <c r="E867" s="279">
        <v>0</v>
      </c>
      <c r="F867" s="180" t="str">
        <f t="shared" si="16"/>
        <v>-</v>
      </c>
    </row>
    <row r="868" spans="1:6" s="1" customFormat="1" ht="12.75" customHeight="1" x14ac:dyDescent="0.2">
      <c r="A868" s="179" t="s">
        <v>1734</v>
      </c>
      <c r="B868" s="87" t="s">
        <v>1735</v>
      </c>
      <c r="C868" s="97" t="s">
        <v>1734</v>
      </c>
      <c r="D868" s="279">
        <v>0</v>
      </c>
      <c r="E868" s="279">
        <v>0</v>
      </c>
      <c r="F868" s="180" t="str">
        <f t="shared" si="16"/>
        <v>-</v>
      </c>
    </row>
    <row r="869" spans="1:6" s="1" customFormat="1" ht="12.75" customHeight="1" x14ac:dyDescent="0.2">
      <c r="A869" s="179" t="s">
        <v>1736</v>
      </c>
      <c r="B869" s="87" t="s">
        <v>1737</v>
      </c>
      <c r="C869" s="97" t="s">
        <v>1736</v>
      </c>
      <c r="D869" s="279">
        <v>0</v>
      </c>
      <c r="E869" s="279">
        <v>0</v>
      </c>
      <c r="F869" s="180" t="str">
        <f t="shared" si="16"/>
        <v>-</v>
      </c>
    </row>
    <row r="870" spans="1:6" s="1" customFormat="1" ht="24" customHeight="1" x14ac:dyDescent="0.2">
      <c r="A870" s="179" t="s">
        <v>1738</v>
      </c>
      <c r="B870" s="87" t="s">
        <v>1739</v>
      </c>
      <c r="C870" s="97" t="s">
        <v>1738</v>
      </c>
      <c r="D870" s="279">
        <v>0</v>
      </c>
      <c r="E870" s="279">
        <v>0</v>
      </c>
      <c r="F870" s="180" t="str">
        <f t="shared" si="16"/>
        <v>-</v>
      </c>
    </row>
    <row r="871" spans="1:6" s="1" customFormat="1" ht="24" customHeight="1" x14ac:dyDescent="0.2">
      <c r="A871" s="179" t="s">
        <v>1740</v>
      </c>
      <c r="B871" s="87" t="s">
        <v>1741</v>
      </c>
      <c r="C871" s="97" t="s">
        <v>1740</v>
      </c>
      <c r="D871" s="279">
        <v>0</v>
      </c>
      <c r="E871" s="279">
        <v>0</v>
      </c>
      <c r="F871" s="180" t="str">
        <f t="shared" si="16"/>
        <v>-</v>
      </c>
    </row>
    <row r="872" spans="1:6" s="1" customFormat="1" ht="12.75" customHeight="1" x14ac:dyDescent="0.2">
      <c r="A872" s="179" t="s">
        <v>1742</v>
      </c>
      <c r="B872" s="87" t="s">
        <v>1743</v>
      </c>
      <c r="C872" s="97" t="s">
        <v>1742</v>
      </c>
      <c r="D872" s="279">
        <v>0</v>
      </c>
      <c r="E872" s="279">
        <v>0</v>
      </c>
      <c r="F872" s="180" t="str">
        <f t="shared" si="16"/>
        <v>-</v>
      </c>
    </row>
    <row r="873" spans="1:6" s="1" customFormat="1" ht="24" customHeight="1" x14ac:dyDescent="0.2">
      <c r="A873" s="179" t="s">
        <v>1744</v>
      </c>
      <c r="B873" s="87" t="s">
        <v>1745</v>
      </c>
      <c r="C873" s="97" t="s">
        <v>1744</v>
      </c>
      <c r="D873" s="279">
        <v>0</v>
      </c>
      <c r="E873" s="279">
        <v>0</v>
      </c>
      <c r="F873" s="180" t="str">
        <f t="shared" si="16"/>
        <v>-</v>
      </c>
    </row>
    <row r="874" spans="1:6" s="1" customFormat="1" ht="12.75" customHeight="1" x14ac:dyDescent="0.2">
      <c r="A874" s="179" t="s">
        <v>1746</v>
      </c>
      <c r="B874" s="87" t="s">
        <v>1747</v>
      </c>
      <c r="C874" s="97" t="s">
        <v>1746</v>
      </c>
      <c r="D874" s="279">
        <v>0</v>
      </c>
      <c r="E874" s="279">
        <v>0</v>
      </c>
      <c r="F874" s="180" t="str">
        <f t="shared" si="16"/>
        <v>-</v>
      </c>
    </row>
    <row r="875" spans="1:6" s="1" customFormat="1" ht="24" customHeight="1" x14ac:dyDescent="0.2">
      <c r="A875" s="179" t="s">
        <v>1748</v>
      </c>
      <c r="B875" s="87" t="s">
        <v>1749</v>
      </c>
      <c r="C875" s="97" t="s">
        <v>1748</v>
      </c>
      <c r="D875" s="279">
        <v>0</v>
      </c>
      <c r="E875" s="279">
        <v>0</v>
      </c>
      <c r="F875" s="180" t="str">
        <f t="shared" si="16"/>
        <v>-</v>
      </c>
    </row>
    <row r="876" spans="1:6" s="1" customFormat="1" ht="24" customHeight="1" x14ac:dyDescent="0.2">
      <c r="A876" s="179" t="s">
        <v>1750</v>
      </c>
      <c r="B876" s="87" t="s">
        <v>1751</v>
      </c>
      <c r="C876" s="97" t="s">
        <v>1750</v>
      </c>
      <c r="D876" s="279">
        <v>0</v>
      </c>
      <c r="E876" s="279">
        <v>0</v>
      </c>
      <c r="F876" s="180" t="str">
        <f t="shared" si="16"/>
        <v>-</v>
      </c>
    </row>
    <row r="877" spans="1:6" s="1" customFormat="1" ht="12.75" customHeight="1" x14ac:dyDescent="0.2">
      <c r="A877" s="179" t="s">
        <v>1752</v>
      </c>
      <c r="B877" s="87" t="s">
        <v>1753</v>
      </c>
      <c r="C877" s="97" t="s">
        <v>1752</v>
      </c>
      <c r="D877" s="279">
        <v>0</v>
      </c>
      <c r="E877" s="279">
        <v>0</v>
      </c>
      <c r="F877" s="180" t="str">
        <f t="shared" si="16"/>
        <v>-</v>
      </c>
    </row>
    <row r="878" spans="1:6" s="1" customFormat="1" ht="12.75" customHeight="1" x14ac:dyDescent="0.2">
      <c r="A878" s="179" t="s">
        <v>1754</v>
      </c>
      <c r="B878" s="87" t="s">
        <v>1755</v>
      </c>
      <c r="C878" s="97" t="s">
        <v>1754</v>
      </c>
      <c r="D878" s="279">
        <v>0</v>
      </c>
      <c r="E878" s="279">
        <v>0</v>
      </c>
      <c r="F878" s="180" t="str">
        <f t="shared" si="16"/>
        <v>-</v>
      </c>
    </row>
    <row r="879" spans="1:6" s="1" customFormat="1" ht="24" customHeight="1" x14ac:dyDescent="0.2">
      <c r="A879" s="179" t="s">
        <v>1756</v>
      </c>
      <c r="B879" s="95" t="s">
        <v>1757</v>
      </c>
      <c r="C879" s="97" t="s">
        <v>1756</v>
      </c>
      <c r="D879" s="279">
        <v>0</v>
      </c>
      <c r="E879" s="279">
        <v>0</v>
      </c>
      <c r="F879" s="180" t="str">
        <f t="shared" si="16"/>
        <v>-</v>
      </c>
    </row>
    <row r="880" spans="1:6" s="1" customFormat="1" ht="24" customHeight="1" x14ac:dyDescent="0.2">
      <c r="A880" s="179" t="s">
        <v>1758</v>
      </c>
      <c r="B880" s="95" t="s">
        <v>1759</v>
      </c>
      <c r="C880" s="97" t="s">
        <v>1758</v>
      </c>
      <c r="D880" s="279">
        <v>0</v>
      </c>
      <c r="E880" s="279">
        <v>0</v>
      </c>
      <c r="F880" s="180" t="str">
        <f t="shared" si="16"/>
        <v>-</v>
      </c>
    </row>
    <row r="881" spans="1:6" s="1" customFormat="1" ht="24" customHeight="1" x14ac:dyDescent="0.2">
      <c r="A881" s="179" t="s">
        <v>1760</v>
      </c>
      <c r="B881" s="87" t="s">
        <v>1761</v>
      </c>
      <c r="C881" s="97" t="s">
        <v>1760</v>
      </c>
      <c r="D881" s="279">
        <v>0</v>
      </c>
      <c r="E881" s="279">
        <v>0</v>
      </c>
      <c r="F881" s="180" t="str">
        <f t="shared" si="16"/>
        <v>-</v>
      </c>
    </row>
    <row r="882" spans="1:6" s="1" customFormat="1" ht="24" customHeight="1" x14ac:dyDescent="0.2">
      <c r="A882" s="179" t="s">
        <v>1762</v>
      </c>
      <c r="B882" s="95" t="s">
        <v>1763</v>
      </c>
      <c r="C882" s="97" t="s">
        <v>1762</v>
      </c>
      <c r="D882" s="279">
        <v>0</v>
      </c>
      <c r="E882" s="279">
        <v>0</v>
      </c>
      <c r="F882" s="180" t="str">
        <f t="shared" si="16"/>
        <v>-</v>
      </c>
    </row>
    <row r="883" spans="1:6" s="1" customFormat="1" ht="24" customHeight="1" x14ac:dyDescent="0.2">
      <c r="A883" s="179" t="s">
        <v>1764</v>
      </c>
      <c r="B883" s="87" t="s">
        <v>1765</v>
      </c>
      <c r="C883" s="97" t="s">
        <v>1764</v>
      </c>
      <c r="D883" s="279">
        <v>0</v>
      </c>
      <c r="E883" s="279">
        <v>0</v>
      </c>
      <c r="F883" s="180" t="str">
        <f t="shared" si="16"/>
        <v>-</v>
      </c>
    </row>
    <row r="884" spans="1:6" s="1" customFormat="1" ht="12.75" customHeight="1" x14ac:dyDescent="0.2">
      <c r="A884" s="179" t="s">
        <v>1766</v>
      </c>
      <c r="B884" s="87" t="s">
        <v>1767</v>
      </c>
      <c r="C884" s="97" t="s">
        <v>1766</v>
      </c>
      <c r="D884" s="279">
        <v>0</v>
      </c>
      <c r="E884" s="279">
        <v>0</v>
      </c>
      <c r="F884" s="180" t="str">
        <f t="shared" si="16"/>
        <v>-</v>
      </c>
    </row>
    <row r="885" spans="1:6" s="1" customFormat="1" ht="12.75" customHeight="1" x14ac:dyDescent="0.2">
      <c r="A885" s="179" t="s">
        <v>1768</v>
      </c>
      <c r="B885" s="87" t="s">
        <v>1769</v>
      </c>
      <c r="C885" s="97" t="s">
        <v>1768</v>
      </c>
      <c r="D885" s="279">
        <v>0</v>
      </c>
      <c r="E885" s="279">
        <v>0</v>
      </c>
      <c r="F885" s="180" t="str">
        <f t="shared" si="16"/>
        <v>-</v>
      </c>
    </row>
    <row r="886" spans="1:6" s="1" customFormat="1" ht="12.75" customHeight="1" x14ac:dyDescent="0.2">
      <c r="A886" s="179" t="s">
        <v>1770</v>
      </c>
      <c r="B886" s="87" t="s">
        <v>1771</v>
      </c>
      <c r="C886" s="97" t="s">
        <v>1770</v>
      </c>
      <c r="D886" s="279">
        <v>0</v>
      </c>
      <c r="E886" s="279">
        <v>0</v>
      </c>
      <c r="F886" s="180" t="str">
        <f t="shared" si="16"/>
        <v>-</v>
      </c>
    </row>
    <row r="887" spans="1:6" s="1" customFormat="1" ht="12.75" customHeight="1" x14ac:dyDescent="0.2">
      <c r="A887" s="179" t="s">
        <v>1772</v>
      </c>
      <c r="B887" s="87" t="s">
        <v>1773</v>
      </c>
      <c r="C887" s="97" t="s">
        <v>1772</v>
      </c>
      <c r="D887" s="279">
        <v>0</v>
      </c>
      <c r="E887" s="279">
        <v>0</v>
      </c>
      <c r="F887" s="180" t="str">
        <f t="shared" si="16"/>
        <v>-</v>
      </c>
    </row>
    <row r="888" spans="1:6" s="1" customFormat="1" ht="12.75" customHeight="1" x14ac:dyDescent="0.2">
      <c r="A888" s="179" t="s">
        <v>1774</v>
      </c>
      <c r="B888" s="87" t="s">
        <v>1775</v>
      </c>
      <c r="C888" s="97" t="s">
        <v>1774</v>
      </c>
      <c r="D888" s="279">
        <v>0</v>
      </c>
      <c r="E888" s="279">
        <v>0</v>
      </c>
      <c r="F888" s="180" t="str">
        <f t="shared" si="16"/>
        <v>-</v>
      </c>
    </row>
    <row r="889" spans="1:6" s="1" customFormat="1" ht="12.75" customHeight="1" x14ac:dyDescent="0.2">
      <c r="A889" s="179" t="s">
        <v>1776</v>
      </c>
      <c r="B889" s="87" t="s">
        <v>1777</v>
      </c>
      <c r="C889" s="97" t="s">
        <v>1776</v>
      </c>
      <c r="D889" s="279">
        <v>0</v>
      </c>
      <c r="E889" s="279">
        <v>0</v>
      </c>
      <c r="F889" s="180" t="str">
        <f t="shared" si="16"/>
        <v>-</v>
      </c>
    </row>
    <row r="890" spans="1:6" s="1" customFormat="1" ht="12.75" customHeight="1" x14ac:dyDescent="0.2">
      <c r="A890" s="179" t="s">
        <v>1778</v>
      </c>
      <c r="B890" s="87" t="s">
        <v>1779</v>
      </c>
      <c r="C890" s="97" t="s">
        <v>1778</v>
      </c>
      <c r="D890" s="279">
        <v>0</v>
      </c>
      <c r="E890" s="279">
        <v>0</v>
      </c>
      <c r="F890" s="180" t="str">
        <f t="shared" si="16"/>
        <v>-</v>
      </c>
    </row>
    <row r="891" spans="1:6" s="1" customFormat="1" ht="12.75" customHeight="1" x14ac:dyDescent="0.2">
      <c r="A891" s="179" t="s">
        <v>1780</v>
      </c>
      <c r="B891" s="87" t="s">
        <v>1781</v>
      </c>
      <c r="C891" s="97" t="s">
        <v>1780</v>
      </c>
      <c r="D891" s="279">
        <v>0</v>
      </c>
      <c r="E891" s="279">
        <v>0</v>
      </c>
      <c r="F891" s="180" t="str">
        <f t="shared" si="16"/>
        <v>-</v>
      </c>
    </row>
    <row r="892" spans="1:6" s="1" customFormat="1" ht="12.75" customHeight="1" x14ac:dyDescent="0.2">
      <c r="A892" s="179" t="s">
        <v>1782</v>
      </c>
      <c r="B892" s="87" t="s">
        <v>1783</v>
      </c>
      <c r="C892" s="97" t="s">
        <v>1782</v>
      </c>
      <c r="D892" s="279">
        <v>0</v>
      </c>
      <c r="E892" s="279">
        <v>0</v>
      </c>
      <c r="F892" s="180" t="str">
        <f t="shared" si="16"/>
        <v>-</v>
      </c>
    </row>
    <row r="893" spans="1:6" s="1" customFormat="1" ht="12.75" customHeight="1" x14ac:dyDescent="0.2">
      <c r="A893" s="179" t="s">
        <v>1784</v>
      </c>
      <c r="B893" s="87" t="s">
        <v>1785</v>
      </c>
      <c r="C893" s="97" t="s">
        <v>1784</v>
      </c>
      <c r="D893" s="279">
        <v>0</v>
      </c>
      <c r="E893" s="279">
        <v>0</v>
      </c>
      <c r="F893" s="180" t="str">
        <f t="shared" si="16"/>
        <v>-</v>
      </c>
    </row>
    <row r="894" spans="1:6" s="1" customFormat="1" ht="12.75" customHeight="1" x14ac:dyDescent="0.2">
      <c r="A894" s="179" t="s">
        <v>1786</v>
      </c>
      <c r="B894" s="87" t="s">
        <v>1787</v>
      </c>
      <c r="C894" s="97" t="s">
        <v>1786</v>
      </c>
      <c r="D894" s="279">
        <v>0</v>
      </c>
      <c r="E894" s="279">
        <v>0</v>
      </c>
      <c r="F894" s="180" t="str">
        <f t="shared" si="16"/>
        <v>-</v>
      </c>
    </row>
    <row r="895" spans="1:6" s="1" customFormat="1" ht="12.75" customHeight="1" x14ac:dyDescent="0.2">
      <c r="A895" s="179" t="s">
        <v>1788</v>
      </c>
      <c r="B895" s="87" t="s">
        <v>1789</v>
      </c>
      <c r="C895" s="97" t="s">
        <v>1788</v>
      </c>
      <c r="D895" s="279">
        <v>0</v>
      </c>
      <c r="E895" s="279">
        <v>0</v>
      </c>
      <c r="F895" s="180"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0</v>
      </c>
      <c r="E906" s="280">
        <v>0</v>
      </c>
      <c r="F906" s="183" t="str">
        <f t="shared" si="16"/>
        <v>-</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0</v>
      </c>
      <c r="E913" s="280">
        <v>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9" t="s">
        <v>1856</v>
      </c>
      <c r="B929" s="87" t="s">
        <v>1857</v>
      </c>
      <c r="C929" s="97" t="s">
        <v>1856</v>
      </c>
      <c r="D929" s="279">
        <v>0</v>
      </c>
      <c r="E929" s="279">
        <v>0</v>
      </c>
      <c r="F929" s="180" t="str">
        <f t="shared" si="17"/>
        <v>-</v>
      </c>
    </row>
    <row r="930" spans="1:6" s="1" customFormat="1" ht="12.75" customHeight="1" x14ac:dyDescent="0.2">
      <c r="A930" s="179" t="s">
        <v>1858</v>
      </c>
      <c r="B930" s="87" t="s">
        <v>1859</v>
      </c>
      <c r="C930" s="97" t="s">
        <v>1858</v>
      </c>
      <c r="D930" s="279">
        <v>0</v>
      </c>
      <c r="E930" s="279">
        <v>0</v>
      </c>
      <c r="F930" s="180" t="str">
        <f t="shared" si="17"/>
        <v>-</v>
      </c>
    </row>
    <row r="931" spans="1:6" s="1" customFormat="1" ht="12.75" customHeight="1" x14ac:dyDescent="0.2">
      <c r="A931" s="179" t="s">
        <v>1860</v>
      </c>
      <c r="B931" s="87" t="s">
        <v>1861</v>
      </c>
      <c r="C931" s="97" t="s">
        <v>1860</v>
      </c>
      <c r="D931" s="279">
        <v>0</v>
      </c>
      <c r="E931" s="279">
        <v>0</v>
      </c>
      <c r="F931" s="180" t="str">
        <f t="shared" si="17"/>
        <v>-</v>
      </c>
    </row>
    <row r="932" spans="1:6" s="1" customFormat="1" ht="12.75" customHeight="1" x14ac:dyDescent="0.2">
      <c r="A932" s="179" t="s">
        <v>1862</v>
      </c>
      <c r="B932" s="87" t="s">
        <v>1863</v>
      </c>
      <c r="C932" s="97" t="s">
        <v>1862</v>
      </c>
      <c r="D932" s="279">
        <v>0</v>
      </c>
      <c r="E932" s="279">
        <v>0</v>
      </c>
      <c r="F932" s="180" t="str">
        <f t="shared" si="17"/>
        <v>-</v>
      </c>
    </row>
    <row r="933" spans="1:6" s="1" customFormat="1" ht="12.75" customHeight="1" x14ac:dyDescent="0.2">
      <c r="A933" s="179" t="s">
        <v>1864</v>
      </c>
      <c r="B933" s="87" t="s">
        <v>1865</v>
      </c>
      <c r="C933" s="97" t="s">
        <v>1864</v>
      </c>
      <c r="D933" s="279">
        <v>0</v>
      </c>
      <c r="E933" s="279">
        <v>0</v>
      </c>
      <c r="F933" s="180" t="str">
        <f t="shared" si="17"/>
        <v>-</v>
      </c>
    </row>
    <row r="934" spans="1:6" s="1" customFormat="1" ht="12.75" customHeight="1" x14ac:dyDescent="0.2">
      <c r="A934" s="179" t="s">
        <v>1866</v>
      </c>
      <c r="B934" s="87" t="s">
        <v>1867</v>
      </c>
      <c r="C934" s="97" t="s">
        <v>1866</v>
      </c>
      <c r="D934" s="279">
        <v>0</v>
      </c>
      <c r="E934" s="279">
        <v>0</v>
      </c>
      <c r="F934" s="180" t="str">
        <f t="shared" si="17"/>
        <v>-</v>
      </c>
    </row>
    <row r="935" spans="1:6" s="1" customFormat="1" ht="12.75" customHeight="1" x14ac:dyDescent="0.2">
      <c r="A935" s="179" t="s">
        <v>1868</v>
      </c>
      <c r="B935" s="87" t="s">
        <v>1869</v>
      </c>
      <c r="C935" s="97" t="s">
        <v>1868</v>
      </c>
      <c r="D935" s="279">
        <v>0</v>
      </c>
      <c r="E935" s="279">
        <v>0</v>
      </c>
      <c r="F935" s="180" t="str">
        <f t="shared" si="17"/>
        <v>-</v>
      </c>
    </row>
    <row r="936" spans="1:6" s="1" customFormat="1" ht="12.75" customHeight="1" x14ac:dyDescent="0.2">
      <c r="A936" s="179" t="s">
        <v>1870</v>
      </c>
      <c r="B936" s="87" t="s">
        <v>1871</v>
      </c>
      <c r="C936" s="97" t="s">
        <v>1870</v>
      </c>
      <c r="D936" s="279">
        <v>0</v>
      </c>
      <c r="E936" s="279">
        <v>0</v>
      </c>
      <c r="F936" s="180"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9" t="s">
        <v>1884</v>
      </c>
      <c r="B943" s="181" t="s">
        <v>1885</v>
      </c>
      <c r="C943" s="97" t="s">
        <v>1884</v>
      </c>
      <c r="D943" s="279">
        <v>0</v>
      </c>
      <c r="E943" s="279">
        <v>0</v>
      </c>
      <c r="F943" s="180" t="str">
        <f t="shared" si="17"/>
        <v>-</v>
      </c>
    </row>
    <row r="944" spans="1:6" s="1" customFormat="1" ht="12.75" customHeight="1" x14ac:dyDescent="0.2">
      <c r="A944" s="179" t="s">
        <v>1886</v>
      </c>
      <c r="B944" s="87" t="s">
        <v>1887</v>
      </c>
      <c r="C944" s="97" t="s">
        <v>1886</v>
      </c>
      <c r="D944" s="279">
        <v>0</v>
      </c>
      <c r="E944" s="279">
        <v>0</v>
      </c>
      <c r="F944" s="180" t="str">
        <f t="shared" si="17"/>
        <v>-</v>
      </c>
    </row>
    <row r="945" spans="1:6" s="1" customFormat="1" ht="24" customHeight="1" x14ac:dyDescent="0.2">
      <c r="A945" s="179" t="s">
        <v>1888</v>
      </c>
      <c r="B945" s="87" t="s">
        <v>1889</v>
      </c>
      <c r="C945" s="97" t="s">
        <v>1888</v>
      </c>
      <c r="D945" s="279">
        <v>0</v>
      </c>
      <c r="E945" s="279">
        <v>0</v>
      </c>
      <c r="F945" s="180" t="str">
        <f t="shared" si="17"/>
        <v>-</v>
      </c>
    </row>
    <row r="946" spans="1:6" s="1" customFormat="1" ht="12.75" customHeight="1" x14ac:dyDescent="0.2">
      <c r="A946" s="179" t="s">
        <v>1890</v>
      </c>
      <c r="B946" s="87" t="s">
        <v>1891</v>
      </c>
      <c r="C946" s="97" t="s">
        <v>1890</v>
      </c>
      <c r="D946" s="279">
        <v>0</v>
      </c>
      <c r="E946" s="279">
        <v>0</v>
      </c>
      <c r="F946" s="180" t="str">
        <f t="shared" si="17"/>
        <v>-</v>
      </c>
    </row>
    <row r="947" spans="1:6" s="1" customFormat="1" ht="12.75" customHeight="1" x14ac:dyDescent="0.2">
      <c r="A947" s="179" t="s">
        <v>1892</v>
      </c>
      <c r="B947" s="87" t="s">
        <v>1893</v>
      </c>
      <c r="C947" s="97" t="s">
        <v>1892</v>
      </c>
      <c r="D947" s="279">
        <v>0</v>
      </c>
      <c r="E947" s="279">
        <v>0</v>
      </c>
      <c r="F947" s="180" t="str">
        <f t="shared" si="17"/>
        <v>-</v>
      </c>
    </row>
    <row r="948" spans="1:6" s="1" customFormat="1" ht="24" customHeight="1" x14ac:dyDescent="0.2">
      <c r="A948" s="179" t="s">
        <v>1894</v>
      </c>
      <c r="B948" s="87" t="s">
        <v>1895</v>
      </c>
      <c r="C948" s="97" t="s">
        <v>1894</v>
      </c>
      <c r="D948" s="279">
        <v>0</v>
      </c>
      <c r="E948" s="279">
        <v>0</v>
      </c>
      <c r="F948" s="180" t="str">
        <f t="shared" si="17"/>
        <v>-</v>
      </c>
    </row>
    <row r="949" spans="1:6" s="1" customFormat="1" ht="24" customHeight="1" x14ac:dyDescent="0.2">
      <c r="A949" s="179" t="s">
        <v>1896</v>
      </c>
      <c r="B949" s="87" t="s">
        <v>1897</v>
      </c>
      <c r="C949" s="97" t="s">
        <v>1896</v>
      </c>
      <c r="D949" s="279">
        <v>0</v>
      </c>
      <c r="E949" s="279">
        <v>0</v>
      </c>
      <c r="F949" s="180" t="str">
        <f t="shared" si="17"/>
        <v>-</v>
      </c>
    </row>
    <row r="950" spans="1:6" s="1" customFormat="1" ht="24" customHeight="1" x14ac:dyDescent="0.2">
      <c r="A950" s="179" t="s">
        <v>1898</v>
      </c>
      <c r="B950" s="95" t="s">
        <v>1899</v>
      </c>
      <c r="C950" s="97" t="s">
        <v>1898</v>
      </c>
      <c r="D950" s="279">
        <v>0</v>
      </c>
      <c r="E950" s="279">
        <v>0</v>
      </c>
      <c r="F950" s="180" t="str">
        <f t="shared" si="17"/>
        <v>-</v>
      </c>
    </row>
    <row r="951" spans="1:6" s="1" customFormat="1" ht="24" customHeight="1" x14ac:dyDescent="0.2">
      <c r="A951" s="179" t="s">
        <v>1900</v>
      </c>
      <c r="B951" s="87" t="s">
        <v>1901</v>
      </c>
      <c r="C951" s="97" t="s">
        <v>1900</v>
      </c>
      <c r="D951" s="279">
        <v>0</v>
      </c>
      <c r="E951" s="279">
        <v>0</v>
      </c>
      <c r="F951" s="180" t="str">
        <f t="shared" si="17"/>
        <v>-</v>
      </c>
    </row>
    <row r="952" spans="1:6" s="1" customFormat="1" ht="24" customHeight="1" x14ac:dyDescent="0.2">
      <c r="A952" s="179" t="s">
        <v>1902</v>
      </c>
      <c r="B952" s="87" t="s">
        <v>1903</v>
      </c>
      <c r="C952" s="97" t="s">
        <v>1902</v>
      </c>
      <c r="D952" s="279">
        <v>0</v>
      </c>
      <c r="E952" s="279">
        <v>0</v>
      </c>
      <c r="F952" s="180" t="str">
        <f t="shared" si="17"/>
        <v>-</v>
      </c>
    </row>
    <row r="953" spans="1:6" s="1" customFormat="1" ht="12.75" customHeight="1" x14ac:dyDescent="0.2">
      <c r="A953" s="179" t="s">
        <v>1904</v>
      </c>
      <c r="B953" s="87" t="s">
        <v>1905</v>
      </c>
      <c r="C953" s="97" t="s">
        <v>1904</v>
      </c>
      <c r="D953" s="279">
        <v>0</v>
      </c>
      <c r="E953" s="279">
        <v>0</v>
      </c>
      <c r="F953" s="180" t="str">
        <f t="shared" si="17"/>
        <v>-</v>
      </c>
    </row>
    <row r="954" spans="1:6" s="1" customFormat="1" ht="12.75" customHeight="1" x14ac:dyDescent="0.2">
      <c r="A954" s="179" t="s">
        <v>1906</v>
      </c>
      <c r="B954" s="87" t="s">
        <v>1907</v>
      </c>
      <c r="C954" s="97" t="s">
        <v>1906</v>
      </c>
      <c r="D954" s="279">
        <v>0</v>
      </c>
      <c r="E954" s="279">
        <v>0</v>
      </c>
      <c r="F954" s="180" t="str">
        <f t="shared" si="17"/>
        <v>-</v>
      </c>
    </row>
    <row r="955" spans="1:6" s="1" customFormat="1" ht="12.75" customHeight="1" x14ac:dyDescent="0.2">
      <c r="A955" s="179" t="s">
        <v>1908</v>
      </c>
      <c r="B955" s="87" t="s">
        <v>1909</v>
      </c>
      <c r="C955" s="97" t="s">
        <v>1908</v>
      </c>
      <c r="D955" s="279">
        <v>0</v>
      </c>
      <c r="E955" s="279">
        <v>0</v>
      </c>
      <c r="F955" s="180" t="str">
        <f t="shared" si="17"/>
        <v>-</v>
      </c>
    </row>
    <row r="956" spans="1:6" s="1" customFormat="1" ht="12.75" customHeight="1" x14ac:dyDescent="0.2">
      <c r="A956" s="179" t="s">
        <v>1910</v>
      </c>
      <c r="B956" s="87" t="s">
        <v>1911</v>
      </c>
      <c r="C956" s="97" t="s">
        <v>1910</v>
      </c>
      <c r="D956" s="279">
        <v>0</v>
      </c>
      <c r="E956" s="279">
        <v>0</v>
      </c>
      <c r="F956" s="180" t="str">
        <f t="shared" si="17"/>
        <v>-</v>
      </c>
    </row>
    <row r="957" spans="1:6" s="1" customFormat="1" ht="12.75" customHeight="1" x14ac:dyDescent="0.2">
      <c r="A957" s="179" t="s">
        <v>1912</v>
      </c>
      <c r="B957" s="87" t="s">
        <v>1913</v>
      </c>
      <c r="C957" s="97" t="s">
        <v>1912</v>
      </c>
      <c r="D957" s="279">
        <v>0</v>
      </c>
      <c r="E957" s="279">
        <v>0</v>
      </c>
      <c r="F957" s="180" t="str">
        <f t="shared" si="17"/>
        <v>-</v>
      </c>
    </row>
    <row r="958" spans="1:6" s="1" customFormat="1" ht="12.75" customHeight="1" x14ac:dyDescent="0.2">
      <c r="A958" s="179" t="s">
        <v>1914</v>
      </c>
      <c r="B958" s="87" t="s">
        <v>1915</v>
      </c>
      <c r="C958" s="97" t="s">
        <v>1914</v>
      </c>
      <c r="D958" s="279">
        <v>0</v>
      </c>
      <c r="E958" s="279">
        <v>0</v>
      </c>
      <c r="F958" s="180" t="str">
        <f t="shared" si="17"/>
        <v>-</v>
      </c>
    </row>
    <row r="959" spans="1:6" s="1" customFormat="1" ht="12.75" customHeight="1" x14ac:dyDescent="0.2">
      <c r="A959" s="179" t="s">
        <v>1916</v>
      </c>
      <c r="B959" s="87" t="s">
        <v>1917</v>
      </c>
      <c r="C959" s="97" t="s">
        <v>1916</v>
      </c>
      <c r="D959" s="279">
        <v>0</v>
      </c>
      <c r="E959" s="279">
        <v>0</v>
      </c>
      <c r="F959" s="180" t="str">
        <f t="shared" si="17"/>
        <v>-</v>
      </c>
    </row>
    <row r="960" spans="1:6" s="1" customFormat="1" ht="12.75" customHeight="1" x14ac:dyDescent="0.2">
      <c r="A960" s="179" t="s">
        <v>1918</v>
      </c>
      <c r="B960" s="87" t="s">
        <v>1919</v>
      </c>
      <c r="C960" s="97" t="s">
        <v>1918</v>
      </c>
      <c r="D960" s="279">
        <v>0</v>
      </c>
      <c r="E960" s="279">
        <v>0</v>
      </c>
      <c r="F960" s="180" t="str">
        <f t="shared" si="17"/>
        <v>-</v>
      </c>
    </row>
    <row r="961" spans="1:6" s="1" customFormat="1" ht="12.75" customHeight="1" x14ac:dyDescent="0.2">
      <c r="A961" s="179" t="s">
        <v>1920</v>
      </c>
      <c r="B961" s="87" t="s">
        <v>1921</v>
      </c>
      <c r="C961" s="97" t="s">
        <v>1920</v>
      </c>
      <c r="D961" s="279">
        <v>0</v>
      </c>
      <c r="E961" s="279">
        <v>0</v>
      </c>
      <c r="F961" s="180" t="str">
        <f t="shared" si="17"/>
        <v>-</v>
      </c>
    </row>
    <row r="962" spans="1:6" s="1" customFormat="1" ht="12.75" customHeight="1" x14ac:dyDescent="0.2">
      <c r="A962" s="179" t="s">
        <v>1922</v>
      </c>
      <c r="B962" s="87" t="s">
        <v>1923</v>
      </c>
      <c r="C962" s="97" t="s">
        <v>1922</v>
      </c>
      <c r="D962" s="279">
        <v>0</v>
      </c>
      <c r="E962" s="279">
        <v>0</v>
      </c>
      <c r="F962" s="180" t="str">
        <f t="shared" si="17"/>
        <v>-</v>
      </c>
    </row>
    <row r="963" spans="1:6" s="1" customFormat="1" ht="12.75" customHeight="1" x14ac:dyDescent="0.2">
      <c r="A963" s="179" t="s">
        <v>1924</v>
      </c>
      <c r="B963" s="87" t="s">
        <v>1925</v>
      </c>
      <c r="C963" s="97" t="s">
        <v>1924</v>
      </c>
      <c r="D963" s="279">
        <v>0</v>
      </c>
      <c r="E963" s="279">
        <v>0</v>
      </c>
      <c r="F963" s="180" t="str">
        <f t="shared" si="17"/>
        <v>-</v>
      </c>
    </row>
    <row r="964" spans="1:6" s="1" customFormat="1" ht="12.75" customHeight="1" x14ac:dyDescent="0.2">
      <c r="A964" s="179" t="s">
        <v>1926</v>
      </c>
      <c r="B964" s="87" t="s">
        <v>1927</v>
      </c>
      <c r="C964" s="97" t="s">
        <v>1926</v>
      </c>
      <c r="D964" s="279">
        <v>0</v>
      </c>
      <c r="E964" s="279">
        <v>0</v>
      </c>
      <c r="F964" s="180" t="str">
        <f t="shared" si="17"/>
        <v>-</v>
      </c>
    </row>
    <row r="965" spans="1:6" s="1" customFormat="1" ht="24" customHeight="1" x14ac:dyDescent="0.2">
      <c r="A965" s="179" t="s">
        <v>1928</v>
      </c>
      <c r="B965" s="181" t="s">
        <v>1929</v>
      </c>
      <c r="C965" s="97" t="s">
        <v>1928</v>
      </c>
      <c r="D965" s="279">
        <v>0</v>
      </c>
      <c r="E965" s="279">
        <v>0</v>
      </c>
      <c r="F965" s="180"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9" t="s">
        <v>1938</v>
      </c>
      <c r="B970" s="181" t="s">
        <v>1939</v>
      </c>
      <c r="C970" s="97" t="s">
        <v>1938</v>
      </c>
      <c r="D970" s="279">
        <v>0</v>
      </c>
      <c r="E970" s="279">
        <v>0</v>
      </c>
      <c r="F970" s="180" t="str">
        <f t="shared" si="17"/>
        <v>-</v>
      </c>
    </row>
    <row r="971" spans="1:6" s="1" customFormat="1" ht="12.75" customHeight="1" x14ac:dyDescent="0.2">
      <c r="A971" s="179" t="s">
        <v>1940</v>
      </c>
      <c r="B971" s="181" t="s">
        <v>1941</v>
      </c>
      <c r="C971" s="97" t="s">
        <v>1940</v>
      </c>
      <c r="D971" s="279">
        <v>0</v>
      </c>
      <c r="E971" s="279">
        <v>0</v>
      </c>
      <c r="F971" s="180" t="str">
        <f t="shared" si="17"/>
        <v>-</v>
      </c>
    </row>
    <row r="972" spans="1:6" s="1" customFormat="1" ht="24" customHeight="1" x14ac:dyDescent="0.2">
      <c r="A972" s="179" t="s">
        <v>1942</v>
      </c>
      <c r="B972" s="181" t="s">
        <v>1943</v>
      </c>
      <c r="C972" s="97" t="s">
        <v>1942</v>
      </c>
      <c r="D972" s="279">
        <v>0</v>
      </c>
      <c r="E972" s="279">
        <v>0</v>
      </c>
      <c r="F972" s="180" t="str">
        <f t="shared" si="17"/>
        <v>-</v>
      </c>
    </row>
    <row r="973" spans="1:6" s="1" customFormat="1" ht="24" customHeight="1" x14ac:dyDescent="0.2">
      <c r="A973" s="179" t="s">
        <v>1944</v>
      </c>
      <c r="B973" s="184" t="s">
        <v>1945</v>
      </c>
      <c r="C973" s="97" t="s">
        <v>1944</v>
      </c>
      <c r="D973" s="279">
        <v>0</v>
      </c>
      <c r="E973" s="279">
        <v>0</v>
      </c>
      <c r="F973" s="180"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0</v>
      </c>
      <c r="E981" s="280">
        <v>0</v>
      </c>
      <c r="F981" s="183" t="str">
        <f t="shared" si="18"/>
        <v>-</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44</v>
      </c>
      <c r="C1011" s="72" t="s">
        <v>45</v>
      </c>
      <c r="D1011" s="31" t="s">
        <v>2020</v>
      </c>
      <c r="E1011" s="32" t="s">
        <v>53</v>
      </c>
      <c r="F1011" s="31" t="s">
        <v>62</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3" zoomScaleNormal="100" workbookViewId="0">
      <selection activeCell="E345" sqref="E345:E34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2039</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102016.5400000001</v>
      </c>
      <c r="E6" s="271">
        <f>E7+E69</f>
        <v>109464.73000000005</v>
      </c>
      <c r="F6" s="252">
        <f t="shared" ref="F6:F37" si="0">IF(D6&gt;0,IF(E6/D6&gt;=100,"&gt;&gt;100",E6/D6*100),"-")</f>
        <v>107.30096315754282</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94090.100000000093</v>
      </c>
      <c r="E7" s="272">
        <f>E8+E12+E51+E52+E56+E63</f>
        <v>97444.96000000005</v>
      </c>
      <c r="F7" s="183">
        <f t="shared" si="0"/>
        <v>103.56558235138442</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94090.100000000093</v>
      </c>
      <c r="E12" s="272">
        <f>E13+E19+E29+E35+E41+E45</f>
        <v>97444.96000000005</v>
      </c>
      <c r="F12" s="183">
        <f t="shared" si="0"/>
        <v>103.56558235138442</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56069.01</v>
      </c>
      <c r="E13" s="272">
        <f>SUM(E14:E17)-E18</f>
        <v>56069.01</v>
      </c>
      <c r="F13" s="183">
        <f t="shared" si="0"/>
        <v>100</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68487.63</v>
      </c>
      <c r="E15" s="280">
        <v>68487.63</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12418.62</v>
      </c>
      <c r="E18" s="280">
        <v>12418.62</v>
      </c>
      <c r="F18" s="183">
        <f t="shared" si="0"/>
        <v>100</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29727.239999999991</v>
      </c>
      <c r="E19" s="272">
        <f>SUM(E20:E27)-E28</f>
        <v>36385.540000000008</v>
      </c>
      <c r="F19" s="183">
        <f t="shared" si="0"/>
        <v>122.39797572865837</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21912.89</v>
      </c>
      <c r="E20" s="280">
        <v>22566.89</v>
      </c>
      <c r="F20" s="183">
        <f t="shared" si="0"/>
        <v>102.98454471318024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5275.86</v>
      </c>
      <c r="E21" s="280">
        <v>6692.79</v>
      </c>
      <c r="F21" s="183">
        <f t="shared" si="0"/>
        <v>126.85685366935439</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46210.64</v>
      </c>
      <c r="E22" s="280">
        <v>52105.4</v>
      </c>
      <c r="F22" s="183">
        <f t="shared" si="0"/>
        <v>112.75628296859772</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857.52</v>
      </c>
      <c r="E24" s="280">
        <v>857.52</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2244.9499999999998</v>
      </c>
      <c r="E25" s="280">
        <v>2244.9499999999998</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120805.3</v>
      </c>
      <c r="E26" s="280">
        <v>130611.82</v>
      </c>
      <c r="F26" s="183">
        <f t="shared" si="0"/>
        <v>108.11762397841818</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167579.92000000001</v>
      </c>
      <c r="E28" s="280">
        <v>178693.83</v>
      </c>
      <c r="F28" s="183">
        <f t="shared" si="0"/>
        <v>106.63200579162466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7293.8500000000931</v>
      </c>
      <c r="E29" s="272">
        <f>SUM(E30:E33)-E34</f>
        <v>3990.4100000000326</v>
      </c>
      <c r="F29" s="183">
        <f t="shared" si="0"/>
        <v>54.709241347162084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645313.67000000004</v>
      </c>
      <c r="E30" s="280">
        <v>650309.77</v>
      </c>
      <c r="F30" s="183">
        <f t="shared" si="0"/>
        <v>100.77421263987789</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638019.81999999995</v>
      </c>
      <c r="E34" s="280">
        <v>646319.35999999999</v>
      </c>
      <c r="F34" s="183">
        <f t="shared" si="0"/>
        <v>101.30082792725781</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1000</v>
      </c>
      <c r="E45" s="272">
        <f>SUM(E46:E49)-E50</f>
        <v>1000</v>
      </c>
      <c r="F45" s="183">
        <f t="shared" si="1"/>
        <v>100</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1731.24</v>
      </c>
      <c r="E47" s="280">
        <v>1731.24</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731.24</v>
      </c>
      <c r="E50" s="280">
        <v>731.24</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62376.44</v>
      </c>
      <c r="E54" s="280">
        <v>62376.44</v>
      </c>
      <c r="F54" s="183">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62376.44</v>
      </c>
      <c r="E55" s="280">
        <v>62376.44</v>
      </c>
      <c r="F55" s="183">
        <f t="shared" si="1"/>
        <v>100</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7926.44</v>
      </c>
      <c r="E69" s="272">
        <f>E70+E82+E88+E119+E135+E147+E165+E171</f>
        <v>12019.77</v>
      </c>
      <c r="F69" s="183">
        <f t="shared" si="1"/>
        <v>151.64146830102797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2705.79</v>
      </c>
      <c r="E70" s="272">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2516.44</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2516.44</v>
      </c>
      <c r="E73" s="280">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189.35</v>
      </c>
      <c r="E80" s="280">
        <v>0</v>
      </c>
      <c r="F80" s="183">
        <f t="shared" si="2"/>
        <v>0</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3959.12</v>
      </c>
      <c r="E82" s="272">
        <f>SUM(E83:E85)-E86+E87</f>
        <v>11717.19</v>
      </c>
      <c r="F82" s="183">
        <f t="shared" si="2"/>
        <v>295.95440400897172</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3959.12</v>
      </c>
      <c r="E87" s="280">
        <v>11717.19</v>
      </c>
      <c r="F87" s="183">
        <f t="shared" si="2"/>
        <v>295.95440400897172</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1261.53</v>
      </c>
      <c r="E147" s="272">
        <f>SUM(E148:E150)+SUM(E159:E163)-E164</f>
        <v>302.58</v>
      </c>
      <c r="F147" s="183">
        <f t="shared" si="4"/>
        <v>23.985160876079046</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1261.53</v>
      </c>
      <c r="E161" s="280">
        <v>302.58</v>
      </c>
      <c r="F161" s="183">
        <f t="shared" si="4"/>
        <v>23.985160876079046</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102016.54</v>
      </c>
      <c r="E176" s="272">
        <f>E177+E251</f>
        <v>109464.73000000001</v>
      </c>
      <c r="F176" s="183">
        <f t="shared" ref="F176:F207" si="6">IF(D176&gt;0,IF(E176/D176&gt;=100,"&gt;&gt;100",E176/D176*100),"-")</f>
        <v>107.3009631575429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54689.119999999995</v>
      </c>
      <c r="E177" s="272">
        <f>E178+E197+E203+E219+E247+E248</f>
        <v>68697.440000000002</v>
      </c>
      <c r="F177" s="183">
        <f t="shared" si="6"/>
        <v>125.61445494094623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54689.119999999995</v>
      </c>
      <c r="E178" s="272">
        <f>SUM(E179:E181)+E185+E186+SUM(E194:E196)</f>
        <v>68697.440000000002</v>
      </c>
      <c r="F178" s="183">
        <f t="shared" si="6"/>
        <v>125.61445494094623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53249.99</v>
      </c>
      <c r="E179" s="280">
        <v>67101.39</v>
      </c>
      <c r="F179" s="183">
        <f t="shared" si="6"/>
        <v>126.01202366422982</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1381.79</v>
      </c>
      <c r="E180" s="280">
        <v>1538.46</v>
      </c>
      <c r="F180" s="183">
        <f t="shared" si="6"/>
        <v>111.33819176575312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57.34</v>
      </c>
      <c r="E181" s="272">
        <f>SUM(E182:E184)</f>
        <v>57.59</v>
      </c>
      <c r="F181" s="183">
        <f t="shared" si="6"/>
        <v>100.43599581444018</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57.34</v>
      </c>
      <c r="E184" s="280">
        <v>57.59</v>
      </c>
      <c r="F184" s="183">
        <f t="shared" si="6"/>
        <v>100.43599581444018</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47327.42</v>
      </c>
      <c r="E251" s="272">
        <f>+E252+E255-E264+E274+E291</f>
        <v>40767.29</v>
      </c>
      <c r="F251" s="183">
        <f t="shared" si="8"/>
        <v>86.138838753517518</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64150.14</v>
      </c>
      <c r="E252" s="272">
        <f>E253-E254</f>
        <v>67487.06</v>
      </c>
      <c r="F252" s="183">
        <f t="shared" si="8"/>
        <v>105.2017345558404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64150.14</v>
      </c>
      <c r="E253" s="280">
        <v>67487.06</v>
      </c>
      <c r="F253" s="183">
        <f t="shared" si="8"/>
        <v>105.2017345558404</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-18084.25</v>
      </c>
      <c r="E255" s="272">
        <f>E256-E260</f>
        <v>-27022.35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18084.25</v>
      </c>
      <c r="E260" s="272">
        <f>SUM(E261:E263)</f>
        <v>27022.35</v>
      </c>
      <c r="F260" s="183">
        <f t="shared" si="8"/>
        <v>149.42477570261414</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12622.2</v>
      </c>
      <c r="E261" s="280">
        <v>22367.3</v>
      </c>
      <c r="F261" s="183">
        <f t="shared" si="8"/>
        <v>177.2060338134398</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5462.05</v>
      </c>
      <c r="E262" s="280">
        <v>4655.05</v>
      </c>
      <c r="F262" s="183">
        <f t="shared" si="8"/>
        <v>85.225327486932571</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1261.53</v>
      </c>
      <c r="E274" s="272">
        <f>SUM(E275:E277)+SUM(E286:E290)</f>
        <v>302.58</v>
      </c>
      <c r="F274" s="183">
        <f t="shared" si="9"/>
        <v>23.985160876079046</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200</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1261.53</v>
      </c>
      <c r="E288" s="280">
        <v>302.58</v>
      </c>
      <c r="F288" s="183">
        <f t="shared" si="9"/>
        <v>23.985160876079046</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1261.53</v>
      </c>
      <c r="E302" s="280">
        <v>0</v>
      </c>
      <c r="F302" s="183">
        <f t="shared" si="10"/>
        <v>0</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0</v>
      </c>
      <c r="E303" s="280">
        <v>302.58</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2564.63</v>
      </c>
      <c r="E308" s="280">
        <v>10635.87</v>
      </c>
      <c r="F308" s="183">
        <f t="shared" si="10"/>
        <v>414.71362340766501</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1394.49</v>
      </c>
      <c r="E309" s="280">
        <v>1081.32</v>
      </c>
      <c r="F309" s="183">
        <f t="shared" si="10"/>
        <v>77.542327302454666</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54689.120000000003</v>
      </c>
      <c r="E337" s="280">
        <v>68697.440000000002</v>
      </c>
      <c r="F337" s="183">
        <f t="shared" si="11"/>
        <v>125.6144549409462</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658092.06000000006</v>
      </c>
      <c r="E28" s="267">
        <f>SUM(E29:E34)</f>
        <v>787038.15</v>
      </c>
      <c r="F28" s="180">
        <f t="shared" si="0"/>
        <v>119.59392884940748</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658092.06000000006</v>
      </c>
      <c r="E30" s="279">
        <v>787038.15</v>
      </c>
      <c r="F30" s="180">
        <f t="shared" si="0"/>
        <v>119.59392884940748</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0</v>
      </c>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0</v>
      </c>
      <c r="E107" s="267">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0</v>
      </c>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658092.06000000006</v>
      </c>
      <c r="E141" s="270">
        <f>E5+E22+E28+E35+E75+E82+E89+E107+E114+E129</f>
        <v>787038.15</v>
      </c>
      <c r="F141" s="186">
        <f t="shared" si="4"/>
        <v>119.59392884940748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71093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0</v>
      </c>
      <c r="E9" s="288">
        <v>0</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F14" sqref="F14 F14"/>
    </sheetView>
  </sheetViews>
  <sheetFormatPr defaultColWidth="35.71093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44</v>
      </c>
      <c r="C3" s="113" t="s">
        <v>45</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54689.120000000003</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787569.97000000009</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770281.05</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8">
        <v>700173.06</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8">
        <v>69506.34</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8">
        <v>601.65</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17288.919999999998</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8">
        <v>0</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773561.65000000014</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756272.24000000011</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8">
        <v>686321.66</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8">
        <v>69349.179999999993</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8">
        <v>601.4</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8">
        <v>0</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8">
        <v>0</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8">
        <v>0</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8">
        <v>0</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17289.41</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8">
        <v>0</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68697.439999999944</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8">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8">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8">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8">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8">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8">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68697.440000000002</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8">
        <v>68697.440000000002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2</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26821</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
      <c r="A240" s="43">
        <v>183</v>
      </c>
      <c r="B240" s="44" t="str">
        <f t="shared" si="12"/>
        <v>O.K.</v>
      </c>
      <c r="C240" s="218" t="s">
        <v>3484</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3487</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Đević</cp:lastModifiedBy>
  <cp:lastPrinted>2025-11-26T12:43:51Z</cp:lastPrinted>
  <dcterms:created xsi:type="dcterms:W3CDTF">2022-04-01T05:14:30Z</dcterms:created>
  <dcterms:modified xsi:type="dcterms:W3CDTF">2026-02-02T08:11:46Z</dcterms:modified>
</cp:coreProperties>
</file>